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egion/Library/Mobile Documents/com~apple~CloudDocs/Deep Dives/"/>
    </mc:Choice>
  </mc:AlternateContent>
  <xr:revisionPtr revIDLastSave="0" documentId="13_ncr:1_{7AB10B54-AE28-5644-B41E-B599437F9A27}" xr6:coauthVersionLast="47" xr6:coauthVersionMax="47" xr10:uidLastSave="{00000000-0000-0000-0000-000000000000}"/>
  <bookViews>
    <workbookView xWindow="19840" yWindow="-28200" windowWidth="51200" windowHeight="28200" activeTab="1" xr2:uid="{0689470E-A6F1-5C41-89A5-131F54BDBA29}"/>
  </bookViews>
  <sheets>
    <sheet name="METHODOLOGY" sheetId="1" r:id="rId1"/>
    <sheet name="RISK REGISTER" sheetId="2" r:id="rId2"/>
    <sheet name="Risk 1" sheetId="3" r:id="rId3"/>
    <sheet name="Risk 2" sheetId="4" r:id="rId4"/>
    <sheet name="Risk 3" sheetId="5" r:id="rId5"/>
    <sheet name="Risk 4" sheetId="6" r:id="rId6"/>
    <sheet name="Risk 5" sheetId="7" r:id="rId7"/>
    <sheet name="Risk 6" sheetId="8" r:id="rId8"/>
    <sheet name="Risk 7" sheetId="9" r:id="rId9"/>
    <sheet name="Risk 8" sheetId="10" r:id="rId10"/>
    <sheet name="Risk 9" sheetId="11" r:id="rId11"/>
    <sheet name="Risk 10" sheetId="12" r:id="rId12"/>
    <sheet name="Risk 11" sheetId="14" r:id="rId13"/>
    <sheet name="Risk 12" sheetId="13" r:id="rId14"/>
    <sheet name="Risk 13" sheetId="15" r:id="rId15"/>
    <sheet name="Risk 14" sheetId="16" r:id="rId16"/>
    <sheet name="Risk 15" sheetId="17" r:id="rId17"/>
    <sheet name="Risk 16" sheetId="18" r:id="rId18"/>
    <sheet name="Risk 17" sheetId="19" r:id="rId19"/>
    <sheet name="Risk 18" sheetId="20" r:id="rId20"/>
    <sheet name="Risk 19" sheetId="21" r:id="rId21"/>
    <sheet name="Risk 20" sheetId="22" r:id="rId22"/>
    <sheet name="Risk 21" sheetId="23" r:id="rId23"/>
    <sheet name="Risk 22" sheetId="24" r:id="rId24"/>
    <sheet name="Risk 23" sheetId="25" r:id="rId25"/>
    <sheet name="Risk 24" sheetId="26" r:id="rId26"/>
    <sheet name="Risk 25" sheetId="27" r:id="rId27"/>
    <sheet name="Risk 26" sheetId="28" r:id="rId28"/>
    <sheet name="Risk 27" sheetId="29" r:id="rId29"/>
    <sheet name="Risk 28" sheetId="30" r:id="rId30"/>
    <sheet name="Risk 29" sheetId="31" r:id="rId31"/>
    <sheet name="Risk 30" sheetId="32" r:id="rId32"/>
  </sheets>
  <definedNames>
    <definedName name="_xlnm._FilterDatabase" localSheetId="1" hidden="1">'RISK REGISTER'!$A$1:$K$1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1" i="2" l="1"/>
  <c r="H30" i="2"/>
  <c r="H29" i="2"/>
  <c r="H28" i="2"/>
  <c r="H27" i="2"/>
  <c r="H26" i="2"/>
  <c r="H25" i="2"/>
  <c r="H24" i="2"/>
  <c r="H23" i="2"/>
  <c r="H22" i="2"/>
  <c r="H21" i="2"/>
  <c r="G31" i="2"/>
  <c r="G30" i="2"/>
  <c r="G29" i="2"/>
  <c r="G28" i="2"/>
  <c r="G27" i="2"/>
  <c r="G26" i="2"/>
  <c r="G25" i="2"/>
  <c r="G24" i="2"/>
  <c r="G23" i="2"/>
  <c r="G22" i="2"/>
  <c r="G21" i="2"/>
  <c r="F31" i="2"/>
  <c r="F30" i="2"/>
  <c r="F29" i="2"/>
  <c r="F28" i="2"/>
  <c r="F27" i="2"/>
  <c r="F26" i="2"/>
  <c r="F25" i="2"/>
  <c r="F24" i="2"/>
  <c r="F23" i="2"/>
  <c r="F22" i="2"/>
  <c r="F21" i="2"/>
  <c r="E31" i="2"/>
  <c r="E30" i="2"/>
  <c r="E29" i="2"/>
  <c r="E28" i="2"/>
  <c r="E27" i="2"/>
  <c r="E26" i="2"/>
  <c r="E25" i="2"/>
  <c r="E24" i="2"/>
  <c r="E23" i="2"/>
  <c r="E22" i="2"/>
  <c r="E21" i="2"/>
  <c r="D31" i="2"/>
  <c r="D30" i="2"/>
  <c r="D29" i="2"/>
  <c r="D28" i="2"/>
  <c r="D27" i="2"/>
  <c r="D26" i="2"/>
  <c r="D25" i="2"/>
  <c r="D24" i="2"/>
  <c r="D23" i="2"/>
  <c r="D22" i="2"/>
  <c r="D21" i="2"/>
  <c r="C31" i="2"/>
  <c r="C30" i="2"/>
  <c r="C29" i="2"/>
  <c r="C28" i="2"/>
  <c r="C27" i="2"/>
  <c r="C26" i="2"/>
  <c r="C25" i="2"/>
  <c r="C24" i="2"/>
  <c r="C23" i="2"/>
  <c r="C22" i="2"/>
  <c r="C21" i="2"/>
  <c r="B31" i="2"/>
  <c r="B30" i="2"/>
  <c r="B29" i="2"/>
  <c r="B28" i="2"/>
  <c r="B27" i="2"/>
  <c r="B26" i="2"/>
  <c r="B25" i="2"/>
  <c r="B24" i="2"/>
  <c r="B23" i="2"/>
  <c r="B22" i="2"/>
  <c r="B21" i="2"/>
  <c r="A31" i="2"/>
  <c r="A30" i="2"/>
  <c r="A29" i="2"/>
  <c r="A28" i="2"/>
  <c r="A27" i="2"/>
  <c r="A26" i="2"/>
  <c r="A25" i="2"/>
  <c r="A24" i="2"/>
  <c r="A23" i="2"/>
  <c r="A22" i="2"/>
  <c r="A21" i="2"/>
  <c r="R18" i="32"/>
  <c r="R17" i="32"/>
  <c r="R16" i="32"/>
  <c r="R15" i="32"/>
  <c r="R14" i="32"/>
  <c r="S11" i="32"/>
  <c r="S10" i="32"/>
  <c r="I10" i="32"/>
  <c r="S9" i="32"/>
  <c r="I9" i="32"/>
  <c r="S8" i="32"/>
  <c r="N8" i="32"/>
  <c r="S7" i="32"/>
  <c r="N7" i="32"/>
  <c r="S6" i="32"/>
  <c r="N6" i="32"/>
  <c r="S5" i="32"/>
  <c r="S12" i="32" s="1"/>
  <c r="N5" i="32"/>
  <c r="K5" i="32"/>
  <c r="S4" i="32"/>
  <c r="O2" i="32" s="1"/>
  <c r="R18" i="31"/>
  <c r="R17" i="31"/>
  <c r="R16" i="31"/>
  <c r="R15" i="31"/>
  <c r="R14" i="31"/>
  <c r="S11" i="31"/>
  <c r="S10" i="31"/>
  <c r="S12" i="31" s="1"/>
  <c r="O2" i="31" s="1"/>
  <c r="I10" i="31"/>
  <c r="S9" i="31"/>
  <c r="I9" i="31"/>
  <c r="S8" i="31"/>
  <c r="N8" i="31"/>
  <c r="S7" i="31"/>
  <c r="N7" i="31"/>
  <c r="S6" i="31"/>
  <c r="N6" i="31"/>
  <c r="S5" i="31"/>
  <c r="N5" i="31"/>
  <c r="K5" i="31"/>
  <c r="S4" i="31"/>
  <c r="R18" i="30"/>
  <c r="R17" i="30"/>
  <c r="R16" i="30"/>
  <c r="R15" i="30"/>
  <c r="R14" i="30"/>
  <c r="S11" i="30"/>
  <c r="S10" i="30"/>
  <c r="I10" i="30"/>
  <c r="S9" i="30"/>
  <c r="I9" i="30"/>
  <c r="S8" i="30"/>
  <c r="N8" i="30"/>
  <c r="S7" i="30"/>
  <c r="N7" i="30"/>
  <c r="S6" i="30"/>
  <c r="N6" i="30"/>
  <c r="S5" i="30"/>
  <c r="S12" i="30" s="1"/>
  <c r="N5" i="30"/>
  <c r="K5" i="30"/>
  <c r="S4" i="30"/>
  <c r="O2" i="30" s="1"/>
  <c r="R18" i="29"/>
  <c r="R17" i="29"/>
  <c r="R16" i="29"/>
  <c r="R15" i="29"/>
  <c r="R14" i="29"/>
  <c r="S11" i="29"/>
  <c r="S10" i="29"/>
  <c r="I10" i="29"/>
  <c r="S9" i="29"/>
  <c r="I9" i="29"/>
  <c r="S8" i="29"/>
  <c r="N8" i="29"/>
  <c r="S7" i="29"/>
  <c r="N7" i="29"/>
  <c r="S6" i="29"/>
  <c r="N6" i="29"/>
  <c r="S5" i="29"/>
  <c r="S12" i="29" s="1"/>
  <c r="N5" i="29"/>
  <c r="K5" i="29"/>
  <c r="S4" i="29"/>
  <c r="O2" i="29" s="1"/>
  <c r="R18" i="28"/>
  <c r="R17" i="28"/>
  <c r="R16" i="28"/>
  <c r="R15" i="28"/>
  <c r="R14" i="28"/>
  <c r="S11" i="28"/>
  <c r="S10" i="28"/>
  <c r="I10" i="28"/>
  <c r="S9" i="28"/>
  <c r="I9" i="28"/>
  <c r="S8" i="28"/>
  <c r="N8" i="28"/>
  <c r="S7" i="28"/>
  <c r="N7" i="28"/>
  <c r="S6" i="28"/>
  <c r="N6" i="28"/>
  <c r="S5" i="28"/>
  <c r="S12" i="28" s="1"/>
  <c r="O2" i="28" s="1"/>
  <c r="N5" i="28"/>
  <c r="K5" i="28"/>
  <c r="S4" i="28"/>
  <c r="R18" i="27"/>
  <c r="R17" i="27"/>
  <c r="R16" i="27"/>
  <c r="R15" i="27"/>
  <c r="R14" i="27"/>
  <c r="S11" i="27"/>
  <c r="S10" i="27"/>
  <c r="I10" i="27"/>
  <c r="S9" i="27"/>
  <c r="I9" i="27"/>
  <c r="S8" i="27"/>
  <c r="N8" i="27"/>
  <c r="S7" i="27"/>
  <c r="N7" i="27"/>
  <c r="S6" i="27"/>
  <c r="N6" i="27"/>
  <c r="S5" i="27"/>
  <c r="S12" i="27" s="1"/>
  <c r="N5" i="27"/>
  <c r="K5" i="27"/>
  <c r="S4" i="27"/>
  <c r="O2" i="27" s="1"/>
  <c r="R18" i="26"/>
  <c r="R17" i="26"/>
  <c r="R16" i="26"/>
  <c r="R15" i="26"/>
  <c r="R14" i="26"/>
  <c r="S11" i="26"/>
  <c r="S10" i="26"/>
  <c r="I10" i="26"/>
  <c r="S9" i="26"/>
  <c r="I9" i="26"/>
  <c r="S8" i="26"/>
  <c r="N8" i="26"/>
  <c r="S7" i="26"/>
  <c r="N7" i="26"/>
  <c r="S6" i="26"/>
  <c r="N6" i="26"/>
  <c r="S5" i="26"/>
  <c r="S12" i="26" s="1"/>
  <c r="N5" i="26"/>
  <c r="K5" i="26"/>
  <c r="S4" i="26"/>
  <c r="O2" i="26" s="1"/>
  <c r="R18" i="25"/>
  <c r="R17" i="25"/>
  <c r="R16" i="25"/>
  <c r="R15" i="25"/>
  <c r="R14" i="25"/>
  <c r="S11" i="25"/>
  <c r="S10" i="25"/>
  <c r="I10" i="25"/>
  <c r="S9" i="25"/>
  <c r="I9" i="25"/>
  <c r="S8" i="25"/>
  <c r="N8" i="25"/>
  <c r="S7" i="25"/>
  <c r="N7" i="25"/>
  <c r="S6" i="25"/>
  <c r="N6" i="25"/>
  <c r="S5" i="25"/>
  <c r="S12" i="25" s="1"/>
  <c r="O2" i="25" s="1"/>
  <c r="N5" i="25"/>
  <c r="K5" i="25"/>
  <c r="S4" i="25"/>
  <c r="R18" i="24"/>
  <c r="R17" i="24"/>
  <c r="R16" i="24"/>
  <c r="R15" i="24"/>
  <c r="R14" i="24"/>
  <c r="S12" i="24"/>
  <c r="S11" i="24"/>
  <c r="S10" i="24"/>
  <c r="I10" i="24"/>
  <c r="S9" i="24"/>
  <c r="I9" i="24"/>
  <c r="S8" i="24"/>
  <c r="N8" i="24"/>
  <c r="S7" i="24"/>
  <c r="N7" i="24"/>
  <c r="S6" i="24"/>
  <c r="N6" i="24"/>
  <c r="S5" i="24"/>
  <c r="N5" i="24"/>
  <c r="K5" i="24"/>
  <c r="S4" i="24"/>
  <c r="O2" i="24" s="1"/>
  <c r="R18" i="23"/>
  <c r="R17" i="23"/>
  <c r="R16" i="23"/>
  <c r="R15" i="23"/>
  <c r="R14" i="23"/>
  <c r="S11" i="23"/>
  <c r="S10" i="23"/>
  <c r="I10" i="23"/>
  <c r="S9" i="23"/>
  <c r="I9" i="23"/>
  <c r="S8" i="23"/>
  <c r="N8" i="23"/>
  <c r="S7" i="23"/>
  <c r="N7" i="23"/>
  <c r="S6" i="23"/>
  <c r="N6" i="23"/>
  <c r="S5" i="23"/>
  <c r="S12" i="23" s="1"/>
  <c r="N5" i="23"/>
  <c r="K5" i="23"/>
  <c r="S4" i="23"/>
  <c r="O2" i="23" s="1"/>
  <c r="H20" i="2" l="1"/>
  <c r="H19" i="2"/>
  <c r="H18" i="2"/>
  <c r="H17" i="2"/>
  <c r="H16" i="2"/>
  <c r="H15" i="2"/>
  <c r="H14" i="2"/>
  <c r="H13" i="2"/>
  <c r="H12" i="2"/>
  <c r="H11" i="2"/>
  <c r="H10" i="2"/>
  <c r="H9" i="2"/>
  <c r="H8" i="2"/>
  <c r="H7" i="2"/>
  <c r="H6" i="2"/>
  <c r="H5" i="2"/>
  <c r="H4" i="2"/>
  <c r="H3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  <c r="G4" i="2"/>
  <c r="G3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F7" i="2"/>
  <c r="F6" i="2"/>
  <c r="F5" i="2"/>
  <c r="F4" i="2"/>
  <c r="F3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E6" i="2"/>
  <c r="E5" i="2"/>
  <c r="E4" i="2"/>
  <c r="E3" i="2"/>
  <c r="D20" i="2"/>
  <c r="D19" i="2"/>
  <c r="D18" i="2"/>
  <c r="D17" i="2"/>
  <c r="D16" i="2"/>
  <c r="D15" i="2"/>
  <c r="D14" i="2"/>
  <c r="D13" i="2"/>
  <c r="D12" i="2"/>
  <c r="D11" i="2"/>
  <c r="D10" i="2"/>
  <c r="D9" i="2"/>
  <c r="D8" i="2"/>
  <c r="D7" i="2"/>
  <c r="D6" i="2"/>
  <c r="D5" i="2"/>
  <c r="D4" i="2"/>
  <c r="C20" i="2"/>
  <c r="C19" i="2"/>
  <c r="C18" i="2"/>
  <c r="C17" i="2"/>
  <c r="C16" i="2"/>
  <c r="C15" i="2"/>
  <c r="C14" i="2"/>
  <c r="C13" i="2"/>
  <c r="C12" i="2"/>
  <c r="C11" i="2"/>
  <c r="B17" i="2"/>
  <c r="B16" i="2"/>
  <c r="B15" i="2"/>
  <c r="B14" i="2"/>
  <c r="B13" i="2"/>
  <c r="B18" i="2"/>
  <c r="B19" i="2"/>
  <c r="B20" i="2"/>
  <c r="B12" i="2"/>
  <c r="B11" i="2"/>
  <c r="A20" i="2"/>
  <c r="A19" i="2"/>
  <c r="A18" i="2"/>
  <c r="A17" i="2"/>
  <c r="A16" i="2"/>
  <c r="A15" i="2"/>
  <c r="A14" i="2"/>
  <c r="A13" i="2"/>
  <c r="A12" i="2"/>
  <c r="A11" i="2"/>
  <c r="R18" i="22"/>
  <c r="R17" i="22"/>
  <c r="R16" i="22"/>
  <c r="R15" i="22"/>
  <c r="R14" i="22"/>
  <c r="S11" i="22"/>
  <c r="S10" i="22"/>
  <c r="I10" i="22"/>
  <c r="S9" i="22"/>
  <c r="I9" i="22"/>
  <c r="S8" i="22"/>
  <c r="N8" i="22"/>
  <c r="S7" i="22"/>
  <c r="N7" i="22"/>
  <c r="S6" i="22"/>
  <c r="N6" i="22"/>
  <c r="S5" i="22"/>
  <c r="S12" i="22" s="1"/>
  <c r="N5" i="22"/>
  <c r="K5" i="22"/>
  <c r="S4" i="22"/>
  <c r="O2" i="22" s="1"/>
  <c r="R18" i="21"/>
  <c r="R17" i="21"/>
  <c r="R16" i="21"/>
  <c r="R15" i="21"/>
  <c r="R14" i="21"/>
  <c r="S11" i="21"/>
  <c r="S10" i="21"/>
  <c r="I10" i="21"/>
  <c r="S9" i="21"/>
  <c r="I9" i="21"/>
  <c r="S8" i="21"/>
  <c r="N8" i="21"/>
  <c r="S7" i="21"/>
  <c r="N7" i="21"/>
  <c r="S6" i="21"/>
  <c r="N6" i="21"/>
  <c r="S5" i="21"/>
  <c r="S12" i="21" s="1"/>
  <c r="N5" i="21"/>
  <c r="K5" i="21"/>
  <c r="S4" i="21"/>
  <c r="O2" i="21" s="1"/>
  <c r="R18" i="20"/>
  <c r="R17" i="20"/>
  <c r="R16" i="20"/>
  <c r="R15" i="20"/>
  <c r="R14" i="20"/>
  <c r="S11" i="20"/>
  <c r="S10" i="20"/>
  <c r="I10" i="20"/>
  <c r="S9" i="20"/>
  <c r="I9" i="20"/>
  <c r="S8" i="20"/>
  <c r="N8" i="20"/>
  <c r="S7" i="20"/>
  <c r="N7" i="20"/>
  <c r="S6" i="20"/>
  <c r="N6" i="20"/>
  <c r="S5" i="20"/>
  <c r="S12" i="20" s="1"/>
  <c r="N5" i="20"/>
  <c r="K5" i="20"/>
  <c r="S4" i="20"/>
  <c r="O2" i="20" s="1"/>
  <c r="R18" i="19"/>
  <c r="R17" i="19"/>
  <c r="R16" i="19"/>
  <c r="R15" i="19"/>
  <c r="R14" i="19"/>
  <c r="S11" i="19"/>
  <c r="S10" i="19"/>
  <c r="I10" i="19"/>
  <c r="S9" i="19"/>
  <c r="I9" i="19"/>
  <c r="S8" i="19"/>
  <c r="N8" i="19"/>
  <c r="S7" i="19"/>
  <c r="N7" i="19"/>
  <c r="S6" i="19"/>
  <c r="N6" i="19"/>
  <c r="S5" i="19"/>
  <c r="S12" i="19" s="1"/>
  <c r="N5" i="19"/>
  <c r="K5" i="19"/>
  <c r="S4" i="19"/>
  <c r="O2" i="19" s="1"/>
  <c r="R18" i="18"/>
  <c r="R17" i="18"/>
  <c r="R16" i="18"/>
  <c r="R15" i="18"/>
  <c r="R14" i="18"/>
  <c r="S11" i="18"/>
  <c r="S10" i="18"/>
  <c r="I10" i="18"/>
  <c r="S9" i="18"/>
  <c r="I9" i="18"/>
  <c r="S8" i="18"/>
  <c r="N8" i="18"/>
  <c r="S7" i="18"/>
  <c r="N7" i="18"/>
  <c r="S6" i="18"/>
  <c r="N6" i="18"/>
  <c r="S5" i="18"/>
  <c r="S12" i="18" s="1"/>
  <c r="N5" i="18"/>
  <c r="K5" i="18"/>
  <c r="S4" i="18"/>
  <c r="O2" i="18" s="1"/>
  <c r="R18" i="17"/>
  <c r="R17" i="17"/>
  <c r="R16" i="17"/>
  <c r="R15" i="17"/>
  <c r="R14" i="17"/>
  <c r="S11" i="17"/>
  <c r="S10" i="17"/>
  <c r="I10" i="17"/>
  <c r="S9" i="17"/>
  <c r="I9" i="17"/>
  <c r="S8" i="17"/>
  <c r="N8" i="17"/>
  <c r="S7" i="17"/>
  <c r="N7" i="17"/>
  <c r="S6" i="17"/>
  <c r="N6" i="17"/>
  <c r="S5" i="17"/>
  <c r="S12" i="17" s="1"/>
  <c r="N5" i="17"/>
  <c r="K5" i="17"/>
  <c r="S4" i="17"/>
  <c r="O2" i="17" s="1"/>
  <c r="R18" i="16"/>
  <c r="R17" i="16"/>
  <c r="R16" i="16"/>
  <c r="R15" i="16"/>
  <c r="R14" i="16"/>
  <c r="S11" i="16"/>
  <c r="S10" i="16"/>
  <c r="I10" i="16"/>
  <c r="S9" i="16"/>
  <c r="I9" i="16"/>
  <c r="S8" i="16"/>
  <c r="N8" i="16"/>
  <c r="S7" i="16"/>
  <c r="N7" i="16"/>
  <c r="S6" i="16"/>
  <c r="N6" i="16"/>
  <c r="S5" i="16"/>
  <c r="S12" i="16" s="1"/>
  <c r="O2" i="16" s="1"/>
  <c r="N5" i="16"/>
  <c r="K5" i="16"/>
  <c r="S4" i="16"/>
  <c r="R18" i="15"/>
  <c r="R17" i="15"/>
  <c r="R16" i="15"/>
  <c r="R15" i="15"/>
  <c r="R14" i="15"/>
  <c r="S11" i="15"/>
  <c r="S10" i="15"/>
  <c r="I10" i="15"/>
  <c r="S9" i="15"/>
  <c r="I9" i="15"/>
  <c r="S8" i="15"/>
  <c r="N8" i="15"/>
  <c r="S7" i="15"/>
  <c r="N7" i="15"/>
  <c r="S6" i="15"/>
  <c r="N6" i="15"/>
  <c r="S5" i="15"/>
  <c r="S12" i="15" s="1"/>
  <c r="N5" i="15"/>
  <c r="K5" i="15"/>
  <c r="S4" i="15"/>
  <c r="O2" i="15" s="1"/>
  <c r="R18" i="14"/>
  <c r="R17" i="14"/>
  <c r="R16" i="14"/>
  <c r="R15" i="14"/>
  <c r="R14" i="14"/>
  <c r="S11" i="14"/>
  <c r="S10" i="14"/>
  <c r="I10" i="14"/>
  <c r="S9" i="14"/>
  <c r="I9" i="14"/>
  <c r="S8" i="14"/>
  <c r="N8" i="14"/>
  <c r="S7" i="14"/>
  <c r="N7" i="14"/>
  <c r="S6" i="14"/>
  <c r="N6" i="14"/>
  <c r="S5" i="14"/>
  <c r="S12" i="14" s="1"/>
  <c r="N5" i="14"/>
  <c r="K5" i="14"/>
  <c r="S4" i="14"/>
  <c r="O2" i="14" s="1"/>
  <c r="R18" i="13"/>
  <c r="R17" i="13"/>
  <c r="R16" i="13"/>
  <c r="R15" i="13"/>
  <c r="R14" i="13"/>
  <c r="S11" i="13"/>
  <c r="S10" i="13"/>
  <c r="I10" i="13"/>
  <c r="S9" i="13"/>
  <c r="I9" i="13"/>
  <c r="S8" i="13"/>
  <c r="N8" i="13"/>
  <c r="S7" i="13"/>
  <c r="N7" i="13"/>
  <c r="S6" i="13"/>
  <c r="N6" i="13"/>
  <c r="S5" i="13"/>
  <c r="S12" i="13" s="1"/>
  <c r="N5" i="13"/>
  <c r="K5" i="13"/>
  <c r="S4" i="13"/>
  <c r="O2" i="13" s="1"/>
  <c r="C10" i="2"/>
  <c r="C9" i="2"/>
  <c r="C8" i="2"/>
  <c r="C7" i="2"/>
  <c r="C6" i="2"/>
  <c r="C5" i="2"/>
  <c r="C4" i="2"/>
  <c r="B10" i="2"/>
  <c r="B9" i="2"/>
  <c r="B8" i="2"/>
  <c r="B7" i="2"/>
  <c r="B6" i="2"/>
  <c r="B5" i="2"/>
  <c r="A10" i="2"/>
  <c r="A9" i="2"/>
  <c r="A8" i="2"/>
  <c r="A7" i="2"/>
  <c r="A6" i="2"/>
  <c r="A5" i="2"/>
  <c r="R18" i="12"/>
  <c r="R17" i="12"/>
  <c r="R16" i="12"/>
  <c r="R15" i="12"/>
  <c r="R14" i="12"/>
  <c r="S11" i="12"/>
  <c r="S10" i="12"/>
  <c r="I10" i="12"/>
  <c r="S9" i="12"/>
  <c r="I9" i="12"/>
  <c r="S8" i="12"/>
  <c r="N8" i="12"/>
  <c r="S7" i="12"/>
  <c r="N7" i="12"/>
  <c r="S6" i="12"/>
  <c r="N6" i="12"/>
  <c r="S5" i="12"/>
  <c r="S12" i="12" s="1"/>
  <c r="N5" i="12"/>
  <c r="K5" i="12"/>
  <c r="S4" i="12"/>
  <c r="O2" i="12" s="1"/>
  <c r="R18" i="11"/>
  <c r="R17" i="11"/>
  <c r="R16" i="11"/>
  <c r="R15" i="11"/>
  <c r="R14" i="11"/>
  <c r="S11" i="11"/>
  <c r="S10" i="11"/>
  <c r="I10" i="11"/>
  <c r="S9" i="11"/>
  <c r="I9" i="11"/>
  <c r="S8" i="11"/>
  <c r="N8" i="11"/>
  <c r="S7" i="11"/>
  <c r="N7" i="11"/>
  <c r="S6" i="11"/>
  <c r="N6" i="11"/>
  <c r="S5" i="11"/>
  <c r="S12" i="11" s="1"/>
  <c r="O2" i="11" s="1"/>
  <c r="N5" i="11"/>
  <c r="K5" i="11"/>
  <c r="S4" i="11"/>
  <c r="R18" i="10"/>
  <c r="R17" i="10"/>
  <c r="R16" i="10"/>
  <c r="R15" i="10"/>
  <c r="R14" i="10"/>
  <c r="S11" i="10"/>
  <c r="S10" i="10"/>
  <c r="I10" i="10"/>
  <c r="S9" i="10"/>
  <c r="I9" i="10"/>
  <c r="S8" i="10"/>
  <c r="N8" i="10"/>
  <c r="S7" i="10"/>
  <c r="N7" i="10"/>
  <c r="S6" i="10"/>
  <c r="N6" i="10"/>
  <c r="S5" i="10"/>
  <c r="S12" i="10" s="1"/>
  <c r="N5" i="10"/>
  <c r="K5" i="10"/>
  <c r="S4" i="10"/>
  <c r="O2" i="10" s="1"/>
  <c r="R18" i="9"/>
  <c r="R17" i="9"/>
  <c r="R16" i="9"/>
  <c r="R15" i="9"/>
  <c r="R14" i="9"/>
  <c r="S11" i="9"/>
  <c r="S10" i="9"/>
  <c r="I10" i="9"/>
  <c r="S9" i="9"/>
  <c r="I9" i="9"/>
  <c r="S8" i="9"/>
  <c r="N8" i="9"/>
  <c r="S7" i="9"/>
  <c r="N7" i="9"/>
  <c r="S6" i="9"/>
  <c r="N6" i="9"/>
  <c r="S5" i="9"/>
  <c r="S12" i="9" s="1"/>
  <c r="N5" i="9"/>
  <c r="K5" i="9"/>
  <c r="S4" i="9"/>
  <c r="O2" i="9" s="1"/>
  <c r="R18" i="8"/>
  <c r="R17" i="8"/>
  <c r="R16" i="8"/>
  <c r="R15" i="8"/>
  <c r="R14" i="8"/>
  <c r="S11" i="8"/>
  <c r="S10" i="8"/>
  <c r="I10" i="8"/>
  <c r="S9" i="8"/>
  <c r="I9" i="8"/>
  <c r="S8" i="8"/>
  <c r="N8" i="8"/>
  <c r="S7" i="8"/>
  <c r="N7" i="8"/>
  <c r="S6" i="8"/>
  <c r="N6" i="8"/>
  <c r="S5" i="8"/>
  <c r="S12" i="8" s="1"/>
  <c r="O2" i="8" s="1"/>
  <c r="N5" i="8"/>
  <c r="K5" i="8"/>
  <c r="S4" i="8"/>
  <c r="R18" i="7"/>
  <c r="R17" i="7"/>
  <c r="R16" i="7"/>
  <c r="R15" i="7"/>
  <c r="R14" i="7"/>
  <c r="S11" i="7"/>
  <c r="S10" i="7"/>
  <c r="I10" i="7"/>
  <c r="S9" i="7"/>
  <c r="I9" i="7"/>
  <c r="S8" i="7"/>
  <c r="N8" i="7"/>
  <c r="S7" i="7"/>
  <c r="N7" i="7"/>
  <c r="S6" i="7"/>
  <c r="N6" i="7"/>
  <c r="S5" i="7"/>
  <c r="S12" i="7" s="1"/>
  <c r="N5" i="7"/>
  <c r="K5" i="7"/>
  <c r="S4" i="7"/>
  <c r="O2" i="7" s="1"/>
  <c r="R18" i="6"/>
  <c r="R17" i="6"/>
  <c r="R16" i="6"/>
  <c r="R15" i="6"/>
  <c r="R14" i="6"/>
  <c r="S11" i="6"/>
  <c r="S10" i="6"/>
  <c r="I10" i="6"/>
  <c r="S9" i="6"/>
  <c r="I9" i="6"/>
  <c r="S8" i="6"/>
  <c r="N8" i="6"/>
  <c r="S7" i="6"/>
  <c r="N7" i="6"/>
  <c r="S6" i="6"/>
  <c r="N6" i="6"/>
  <c r="S5" i="6"/>
  <c r="S12" i="6" s="1"/>
  <c r="O2" i="6" s="1"/>
  <c r="N5" i="6"/>
  <c r="K5" i="6"/>
  <c r="S4" i="6"/>
  <c r="D3" i="2"/>
  <c r="C3" i="2"/>
  <c r="B4" i="2"/>
  <c r="B3" i="2"/>
  <c r="A4" i="2"/>
  <c r="R18" i="5"/>
  <c r="R17" i="5"/>
  <c r="R16" i="5"/>
  <c r="R15" i="5"/>
  <c r="R14" i="5"/>
  <c r="S11" i="5"/>
  <c r="S10" i="5"/>
  <c r="I10" i="5"/>
  <c r="S9" i="5"/>
  <c r="I9" i="5"/>
  <c r="S8" i="5"/>
  <c r="N8" i="5"/>
  <c r="S7" i="5"/>
  <c r="N7" i="5"/>
  <c r="S6" i="5"/>
  <c r="N6" i="5"/>
  <c r="S5" i="5"/>
  <c r="N5" i="5"/>
  <c r="K5" i="5"/>
  <c r="S4" i="5"/>
  <c r="H2" i="2"/>
  <c r="G2" i="2"/>
  <c r="F2" i="2"/>
  <c r="C2" i="2"/>
  <c r="B2" i="2"/>
  <c r="A3" i="2"/>
  <c r="A2" i="2"/>
  <c r="R18" i="4"/>
  <c r="R17" i="4"/>
  <c r="R16" i="4"/>
  <c r="N5" i="4" s="1"/>
  <c r="R15" i="4"/>
  <c r="R14" i="4"/>
  <c r="S11" i="4"/>
  <c r="S10" i="4"/>
  <c r="I10" i="4"/>
  <c r="S9" i="4"/>
  <c r="I9" i="4"/>
  <c r="S8" i="4"/>
  <c r="N8" i="4"/>
  <c r="S7" i="4"/>
  <c r="N7" i="4"/>
  <c r="S6" i="4"/>
  <c r="N6" i="4"/>
  <c r="S5" i="4"/>
  <c r="K5" i="4"/>
  <c r="S4" i="4"/>
  <c r="I9" i="3"/>
  <c r="I10" i="3"/>
  <c r="S12" i="5" l="1"/>
  <c r="O2" i="5" s="1"/>
  <c r="S12" i="4"/>
  <c r="O2" i="4" s="1"/>
  <c r="D2" i="2"/>
  <c r="R18" i="3"/>
  <c r="R17" i="3"/>
  <c r="R16" i="3"/>
  <c r="R15" i="3"/>
  <c r="R14" i="3"/>
  <c r="N8" i="3" l="1"/>
  <c r="N5" i="3"/>
  <c r="N7" i="3"/>
  <c r="N6" i="3"/>
  <c r="K5" i="3"/>
  <c r="S4" i="3"/>
  <c r="H35" i="1"/>
  <c r="S11" i="3"/>
  <c r="S10" i="3"/>
  <c r="S9" i="3"/>
  <c r="S8" i="3"/>
  <c r="S7" i="3"/>
  <c r="S6" i="3"/>
  <c r="S5" i="3"/>
  <c r="E2" i="2" l="1"/>
  <c r="S12" i="3"/>
  <c r="O2" i="3" s="1"/>
  <c r="K22" i="1" l="1"/>
  <c r="K23" i="1"/>
  <c r="K24" i="1"/>
  <c r="K25" i="1"/>
  <c r="K21" i="1"/>
  <c r="J22" i="1"/>
  <c r="J23" i="1"/>
  <c r="J24" i="1"/>
  <c r="J25" i="1"/>
  <c r="J21" i="1"/>
  <c r="I22" i="1"/>
  <c r="I23" i="1"/>
  <c r="I24" i="1"/>
  <c r="I25" i="1"/>
  <c r="I21" i="1"/>
  <c r="H22" i="1"/>
  <c r="H23" i="1"/>
  <c r="H24" i="1"/>
  <c r="H25" i="1"/>
  <c r="H21" i="1"/>
  <c r="G25" i="1"/>
  <c r="G24" i="1"/>
  <c r="G23" i="1"/>
  <c r="G22" i="1"/>
  <c r="G21" i="1"/>
  <c r="H26" i="1" l="1"/>
</calcChain>
</file>

<file path=xl/sharedStrings.xml><?xml version="1.0" encoding="utf-8"?>
<sst xmlns="http://schemas.openxmlformats.org/spreadsheetml/2006/main" count="1364" uniqueCount="150">
  <si>
    <t>RISK ID</t>
  </si>
  <si>
    <t>RISK DESCRIPTION</t>
  </si>
  <si>
    <t>RISK CATEGORY</t>
  </si>
  <si>
    <t>PROBABILITY</t>
  </si>
  <si>
    <t>RESPONSE STRATEGY</t>
  </si>
  <si>
    <t>RISK OWNER</t>
  </si>
  <si>
    <t>PROJECT NAME</t>
  </si>
  <si>
    <t>VERY HIGH</t>
  </si>
  <si>
    <t>HIGH</t>
  </si>
  <si>
    <t>MEDIUM</t>
  </si>
  <si>
    <t>LOW</t>
  </si>
  <si>
    <t>VERY LOW</t>
  </si>
  <si>
    <t xml:space="preserve">PROBABILTIY </t>
  </si>
  <si>
    <t>TECHNICAL</t>
  </si>
  <si>
    <t>SCHEDULE</t>
  </si>
  <si>
    <t>RESOURCE</t>
  </si>
  <si>
    <t>ORGANIZATIONAL</t>
  </si>
  <si>
    <t>COST</t>
  </si>
  <si>
    <t>EXTERNAL</t>
  </si>
  <si>
    <t>IMPACT ON ORG</t>
  </si>
  <si>
    <t>POSITIVE</t>
  </si>
  <si>
    <t>NEGATIVE</t>
  </si>
  <si>
    <t>TIME</t>
  </si>
  <si>
    <t>MODERATE</t>
  </si>
  <si>
    <t>Greater than 50%</t>
  </si>
  <si>
    <t>SCOPE</t>
  </si>
  <si>
    <t>OPERATIONS</t>
  </si>
  <si>
    <t>Considerable time to restore</t>
  </si>
  <si>
    <t>Uncertain timeframe for resolution</t>
  </si>
  <si>
    <t xml:space="preserve">Minor corrective action </t>
  </si>
  <si>
    <t>Widespread disruption</t>
  </si>
  <si>
    <t>Negligible impact</t>
  </si>
  <si>
    <t>HEALTH AND SAFETY</t>
  </si>
  <si>
    <t>Permanent disability or fatality</t>
  </si>
  <si>
    <t>Extensive injuries/ widespread illness</t>
  </si>
  <si>
    <t>Hospital admission</t>
  </si>
  <si>
    <t>Out patient treatment</t>
  </si>
  <si>
    <t>Superficial</t>
  </si>
  <si>
    <t>NATURAL ENVIRONMENT</t>
  </si>
  <si>
    <t>Widespread and irreversible</t>
  </si>
  <si>
    <t>Substantial environmental impact</t>
  </si>
  <si>
    <t>Within the project boundaries</t>
  </si>
  <si>
    <t>Larger than the project boundaries</t>
  </si>
  <si>
    <t>BRAND and REPUTATION</t>
  </si>
  <si>
    <t>NONE</t>
  </si>
  <si>
    <t>NO IMPACT</t>
  </si>
  <si>
    <t>Only of interest to the project team</t>
  </si>
  <si>
    <t>Very small scale</t>
  </si>
  <si>
    <t>Low</t>
  </si>
  <si>
    <t>±1</t>
  </si>
  <si>
    <t>±2</t>
  </si>
  <si>
    <t>±3</t>
  </si>
  <si>
    <t>±4</t>
  </si>
  <si>
    <t>±5</t>
  </si>
  <si>
    <t>POS / NEG</t>
  </si>
  <si>
    <t>TRIGGER EVENTS</t>
  </si>
  <si>
    <t>INTEREST</t>
  </si>
  <si>
    <t xml:space="preserve">&gt; than 90% </t>
  </si>
  <si>
    <t xml:space="preserve">&lt; 30% </t>
  </si>
  <si>
    <t>BUDGET IMPACT</t>
  </si>
  <si>
    <t>BUDGET</t>
  </si>
  <si>
    <t>TIME IMPACT</t>
  </si>
  <si>
    <t>SCOPE IMPACT</t>
  </si>
  <si>
    <t>OPERATIONS IMPACT</t>
  </si>
  <si>
    <t>HEALTH AND SAFETY IMPACT</t>
  </si>
  <si>
    <t>NATURAL ENVIRONMENT IMPACT</t>
  </si>
  <si>
    <t>BRAND AND REPUTATION IMPACT</t>
  </si>
  <si>
    <t>NA</t>
  </si>
  <si>
    <t>&gt; 25% but &lt; 50%</t>
  </si>
  <si>
    <t>&gt; 10% but &lt; 25%</t>
  </si>
  <si>
    <t>&gt; 5% but &lt; 10%</t>
  </si>
  <si>
    <t>&lt; 5%</t>
  </si>
  <si>
    <t>Major redefinition of project work.</t>
  </si>
  <si>
    <t>Substantial adjustment to planned work.</t>
  </si>
  <si>
    <t>Negligible changes</t>
  </si>
  <si>
    <t>Large new community or stakeholder groups</t>
  </si>
  <si>
    <t>Moderate new stakeholder groups</t>
  </si>
  <si>
    <t>Identified external stakeholders only</t>
  </si>
  <si>
    <t>Identified internal stakeholders only</t>
  </si>
  <si>
    <t>OVERALL RISK SCORE</t>
  </si>
  <si>
    <t>BUDGET IMPACT SCORE</t>
  </si>
  <si>
    <t>SCOPE IMPACT SCORE</t>
  </si>
  <si>
    <t>TIME IMPACT SCORE</t>
  </si>
  <si>
    <t>OPERATIONS IMPACT SCORE</t>
  </si>
  <si>
    <t>HEALTH SAFETY IMPACT SCORE</t>
  </si>
  <si>
    <t>NATURAL ENVIRONMENT IMPACT SCORE</t>
  </si>
  <si>
    <t>BRAND AND REP IMPACT SCORE</t>
  </si>
  <si>
    <t>RISK SUM</t>
  </si>
  <si>
    <t>RISK POSTURE</t>
  </si>
  <si>
    <t>Organizational Risk Posture</t>
  </si>
  <si>
    <t>High</t>
  </si>
  <si>
    <t>RISK TOLERANCE MAP: LOW</t>
  </si>
  <si>
    <t>RISK TOLERANCE MAP: HIGH</t>
  </si>
  <si>
    <t>RISK TOLERANCE MAP: MODERATE</t>
  </si>
  <si>
    <t>Moderate</t>
  </si>
  <si>
    <t>Overall Risk Posture</t>
  </si>
  <si>
    <t>% Occurance</t>
  </si>
  <si>
    <t>Cost</t>
  </si>
  <si>
    <t>Estimated Value</t>
  </si>
  <si>
    <t xml:space="preserve"> ID #</t>
  </si>
  <si>
    <t>SCORE</t>
  </si>
  <si>
    <t>Modifies objectives.</t>
  </si>
  <si>
    <t>Minor adjustments to tasks or deliverables</t>
  </si>
  <si>
    <t>Systems, Technology, Integration, Quality</t>
  </si>
  <si>
    <t>Timeline, Delays, Dependencies, Milestones</t>
  </si>
  <si>
    <t>Budget, Funding, Inflation, Cash Flow</t>
  </si>
  <si>
    <t>People, Governance, Roles, Culture</t>
  </si>
  <si>
    <t>Regulation, Market, Weather, Geopolitical Events</t>
  </si>
  <si>
    <t>Staffing, Equipment, Materials, Capacity</t>
  </si>
  <si>
    <t>Benefits the organization</t>
  </si>
  <si>
    <t>Negatively affects the organization</t>
  </si>
  <si>
    <t xml:space="preserve">PROJECT MANAGER </t>
  </si>
  <si>
    <t>Project Risk Posture</t>
  </si>
  <si>
    <t>Last Review D/M/YEAR</t>
  </si>
  <si>
    <t>Trigger Owner</t>
  </si>
  <si>
    <t>Action</t>
  </si>
  <si>
    <t>ACTIONS</t>
  </si>
  <si>
    <t>Immediately elevate to senior leadership, implement active mitigation measures, and monitor continuously with frequent status reviews and trigger tracking.</t>
  </si>
  <si>
    <t>NOTES</t>
  </si>
  <si>
    <t>POS/NEG</t>
  </si>
  <si>
    <t>TRIGGER EVENT MAX COST</t>
  </si>
  <si>
    <t>NOTES / Response Strategy</t>
  </si>
  <si>
    <t>Risk Owner</t>
  </si>
  <si>
    <t xml:space="preserve">&gt; 70% &lt; 90% </t>
  </si>
  <si>
    <t>&gt; 50% &lt; 70%</t>
  </si>
  <si>
    <t>&gt; 30% &lt; 70%</t>
  </si>
  <si>
    <t>Risk Status</t>
  </si>
  <si>
    <t>On Track</t>
  </si>
  <si>
    <t>Watch</t>
  </si>
  <si>
    <t>Action Required</t>
  </si>
  <si>
    <t>&gt; 50%</t>
  </si>
  <si>
    <t>TRIGGER OWNER</t>
  </si>
  <si>
    <t>Risk Response</t>
  </si>
  <si>
    <t>Remove</t>
  </si>
  <si>
    <t>Offload</t>
  </si>
  <si>
    <t>Control</t>
  </si>
  <si>
    <t>Own</t>
  </si>
  <si>
    <t>TRIGGER EVENTS TOTAL COST</t>
  </si>
  <si>
    <t>Record for awareness and reassess only if project conditions change or new information emerges.</t>
  </si>
  <si>
    <t>Document and monitor during routine project reviews with no immediate mitigation required.</t>
  </si>
  <si>
    <t>Track through normal project reporting cycles, confirm assumptions periodically, and prepare contingency actions if conditions begin to change.</t>
  </si>
  <si>
    <t>Implement defined mitigation actions, and review regularly with scheduled monitoring and trigger checks.</t>
  </si>
  <si>
    <t>(CHOOSE FROM THE DROPDOWN ON THE LEFT)</t>
  </si>
  <si>
    <r>
      <t xml:space="preserve">RISK STATUS </t>
    </r>
    <r>
      <rPr>
        <b/>
        <sz val="18"/>
        <color rgb="FFFF0000"/>
        <rFont val="Aptos Narrow (Body)"/>
      </rPr>
      <t>(EDITABLE)</t>
    </r>
  </si>
  <si>
    <r>
      <t xml:space="preserve">RISK RESPONSE </t>
    </r>
    <r>
      <rPr>
        <b/>
        <sz val="18"/>
        <color rgb="FFFF0000"/>
        <rFont val="Aptos Narrow (Body)"/>
      </rPr>
      <t>(EDITABLE)</t>
    </r>
  </si>
  <si>
    <t xml:space="preserve">email address </t>
  </si>
  <si>
    <t>High posture = Highly acceptable to risk</t>
  </si>
  <si>
    <t>Moderate posture = Normal - just pay attention</t>
  </si>
  <si>
    <t>Low posture = Pay close attention to risk (LOTS TO LOSE)</t>
  </si>
  <si>
    <r>
      <t xml:space="preserve">NEXT REVIEW DATE D/M/Y </t>
    </r>
    <r>
      <rPr>
        <b/>
        <sz val="18"/>
        <color rgb="FFFF0000"/>
        <rFont val="Aptos Narrow (Body)"/>
      </rPr>
      <t>(EDITABLE)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</si>
</sst>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"/>
    <numFmt numFmtId="165" formatCode="m/d/yy;@"/>
    <numFmt numFmtId="166" formatCode="0;\-0;;@"/>
  </numFmts>
  <fonts count="22">
    <font>
      <sz val="12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sz val="18"/>
      <color theme="1"/>
      <name val="Aptos Narrow"/>
      <scheme val="minor"/>
    </font>
    <font>
      <b/>
      <sz val="18"/>
      <color theme="1"/>
      <name val="Aptos Narrow"/>
      <scheme val="minor"/>
    </font>
    <font>
      <sz val="18"/>
      <color rgb="FF000000"/>
      <name val="Aptos Narrow"/>
      <scheme val="minor"/>
    </font>
    <font>
      <sz val="12"/>
      <color theme="1"/>
      <name val="Aptos Narrow"/>
      <scheme val="minor"/>
    </font>
    <font>
      <sz val="14"/>
      <color theme="1"/>
      <name val="Aptos Narrow"/>
      <scheme val="minor"/>
    </font>
    <font>
      <b/>
      <sz val="12"/>
      <color theme="1"/>
      <name val="Aptos Narrow"/>
      <scheme val="minor"/>
    </font>
    <font>
      <b/>
      <sz val="14"/>
      <color theme="1"/>
      <name val="Aptos Narrow"/>
      <scheme val="minor"/>
    </font>
    <font>
      <sz val="14"/>
      <color theme="1"/>
      <name val="Aptos Narrow"/>
      <family val="2"/>
      <scheme val="minor"/>
    </font>
    <font>
      <i/>
      <sz val="18"/>
      <color theme="1"/>
      <name val="Aptos Narrow"/>
      <scheme val="minor"/>
    </font>
    <font>
      <sz val="14"/>
      <color rgb="FF000000"/>
      <name val="-webkit-standard"/>
    </font>
    <font>
      <b/>
      <sz val="24"/>
      <color theme="1"/>
      <name val="Aptos Narrow"/>
      <scheme val="minor"/>
    </font>
    <font>
      <sz val="16"/>
      <color theme="1"/>
      <name val="Aptos Narrow"/>
      <family val="2"/>
      <scheme val="minor"/>
    </font>
    <font>
      <sz val="16"/>
      <color theme="1"/>
      <name val="Aptos Narrow"/>
      <scheme val="minor"/>
    </font>
    <font>
      <sz val="24"/>
      <color theme="1"/>
      <name val="Aptos Narrow"/>
      <scheme val="minor"/>
    </font>
    <font>
      <b/>
      <sz val="18"/>
      <color rgb="FFFF0000"/>
      <name val="Aptos Narrow (Body)"/>
    </font>
    <font>
      <sz val="18"/>
      <color rgb="FFFF0000"/>
      <name val="Aptos Narrow"/>
      <scheme val="minor"/>
    </font>
    <font>
      <sz val="24"/>
      <color theme="1"/>
      <name val="Aptos Narrow"/>
      <family val="2"/>
      <scheme val="minor"/>
    </font>
    <font>
      <sz val="20"/>
      <color theme="1"/>
      <name val="Aptos Narrow"/>
      <scheme val="minor"/>
    </font>
    <font>
      <b/>
      <sz val="20"/>
      <color theme="1"/>
      <name val="Aptos Narrow"/>
      <scheme val="minor"/>
    </font>
    <font>
      <sz val="2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9" fillId="0" borderId="0" xfId="0" applyFont="1"/>
    <xf numFmtId="0" fontId="9" fillId="0" borderId="1" xfId="0" applyFont="1" applyBorder="1"/>
    <xf numFmtId="0" fontId="0" fillId="0" borderId="1" xfId="0" applyBorder="1"/>
    <xf numFmtId="0" fontId="3" fillId="2" borderId="0" xfId="0" applyFont="1" applyFill="1"/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2" fillId="3" borderId="0" xfId="0" applyFont="1" applyFill="1"/>
    <xf numFmtId="0" fontId="2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 vertical="center" wrapText="1"/>
    </xf>
    <xf numFmtId="0" fontId="3" fillId="3" borderId="1" xfId="0" applyFont="1" applyFill="1" applyBorder="1"/>
    <xf numFmtId="0" fontId="2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10" fillId="3" borderId="1" xfId="0" applyFont="1" applyFill="1" applyBorder="1"/>
    <xf numFmtId="0" fontId="3" fillId="2" borderId="5" xfId="0" applyFont="1" applyFill="1" applyBorder="1"/>
    <xf numFmtId="0" fontId="3" fillId="2" borderId="5" xfId="0" applyFont="1" applyFill="1" applyBorder="1" applyAlignment="1">
      <alignment horizontal="center"/>
    </xf>
    <xf numFmtId="0" fontId="4" fillId="3" borderId="1" xfId="0" applyFont="1" applyFill="1" applyBorder="1"/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2" borderId="5" xfId="0" applyFont="1" applyFill="1" applyBorder="1" applyAlignment="1">
      <alignment horizontal="center"/>
    </xf>
    <xf numFmtId="0" fontId="5" fillId="3" borderId="0" xfId="0" applyFont="1" applyFill="1"/>
    <xf numFmtId="0" fontId="5" fillId="3" borderId="0" xfId="0" applyFont="1" applyFill="1" applyAlignment="1">
      <alignment horizontal="right" vertical="center" wrapText="1"/>
    </xf>
    <xf numFmtId="0" fontId="0" fillId="0" borderId="0" xfId="0" applyAlignment="1">
      <alignment horizontal="center" wrapText="1"/>
    </xf>
    <xf numFmtId="0" fontId="3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0" fillId="3" borderId="0" xfId="0" applyFill="1"/>
    <xf numFmtId="0" fontId="9" fillId="3" borderId="0" xfId="0" applyFont="1" applyFill="1"/>
    <xf numFmtId="0" fontId="6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 wrapText="1"/>
    </xf>
    <xf numFmtId="0" fontId="9" fillId="3" borderId="0" xfId="0" applyFont="1" applyFill="1" applyAlignment="1">
      <alignment horizontal="center" vertical="center"/>
    </xf>
    <xf numFmtId="165" fontId="9" fillId="3" borderId="0" xfId="0" applyNumberFormat="1" applyFont="1" applyFill="1" applyAlignment="1">
      <alignment horizontal="center" vertical="center"/>
    </xf>
    <xf numFmtId="0" fontId="15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vertical="center"/>
    </xf>
    <xf numFmtId="164" fontId="9" fillId="3" borderId="0" xfId="0" applyNumberFormat="1" applyFont="1" applyFill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165" fontId="9" fillId="3" borderId="1" xfId="0" applyNumberFormat="1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17" fillId="3" borderId="1" xfId="0" applyFont="1" applyFill="1" applyBorder="1"/>
    <xf numFmtId="0" fontId="6" fillId="3" borderId="0" xfId="0" applyFont="1" applyFill="1"/>
    <xf numFmtId="49" fontId="7" fillId="3" borderId="0" xfId="0" applyNumberFormat="1" applyFont="1" applyFill="1" applyAlignment="1">
      <alignment horizontal="center" vertical="center" wrapText="1"/>
    </xf>
    <xf numFmtId="0" fontId="8" fillId="3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66" fontId="9" fillId="3" borderId="1" xfId="0" applyNumberFormat="1" applyFont="1" applyFill="1" applyBorder="1" applyAlignment="1">
      <alignment horizontal="left" vertical="center"/>
    </xf>
    <xf numFmtId="166" fontId="9" fillId="3" borderId="1" xfId="0" applyNumberFormat="1" applyFont="1" applyFill="1" applyBorder="1" applyAlignment="1">
      <alignment horizontal="center" vertical="center"/>
    </xf>
    <xf numFmtId="166" fontId="11" fillId="3" borderId="1" xfId="0" applyNumberFormat="1" applyFont="1" applyFill="1" applyBorder="1" applyAlignment="1">
      <alignment horizontal="center" vertical="center"/>
    </xf>
    <xf numFmtId="166" fontId="9" fillId="3" borderId="1" xfId="0" applyNumberFormat="1" applyFont="1" applyFill="1" applyBorder="1" applyAlignment="1">
      <alignment vertical="center"/>
    </xf>
    <xf numFmtId="0" fontId="9" fillId="3" borderId="0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vertical="center"/>
    </xf>
    <xf numFmtId="164" fontId="9" fillId="3" borderId="0" xfId="0" applyNumberFormat="1" applyFont="1" applyFill="1" applyBorder="1" applyAlignment="1">
      <alignment horizontal="center" vertical="center"/>
    </xf>
    <xf numFmtId="165" fontId="9" fillId="3" borderId="0" xfId="0" applyNumberFormat="1" applyFont="1" applyFill="1" applyBorder="1" applyAlignment="1">
      <alignment horizontal="center" vertical="center"/>
    </xf>
    <xf numFmtId="0" fontId="15" fillId="3" borderId="0" xfId="0" applyFont="1" applyFill="1" applyBorder="1" applyAlignment="1">
      <alignment horizontal="center" vertical="center"/>
    </xf>
    <xf numFmtId="0" fontId="15" fillId="3" borderId="0" xfId="0" applyFont="1" applyFill="1"/>
    <xf numFmtId="0" fontId="9" fillId="3" borderId="0" xfId="0" applyFont="1" applyFill="1" applyAlignment="1">
      <alignment vertical="center" wrapText="1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vertical="center"/>
    </xf>
  </cellXfs>
  <cellStyles count="1">
    <cellStyle name="Normal" xfId="0" builtinId="0"/>
  </cellStyles>
  <dxfs count="384"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A3598-5FF2-114F-B03F-1C6C4AD63D53}">
  <dimension ref="B2:M88"/>
  <sheetViews>
    <sheetView zoomScale="121" workbookViewId="0">
      <selection activeCell="C4" sqref="C4"/>
    </sheetView>
  </sheetViews>
  <sheetFormatPr baseColWidth="10" defaultRowHeight="24"/>
  <cols>
    <col min="1" max="1" width="2.33203125" style="13" customWidth="1"/>
    <col min="2" max="2" width="32.83203125" style="13" bestFit="1" customWidth="1"/>
    <col min="3" max="3" width="28.33203125" style="14" customWidth="1"/>
    <col min="4" max="4" width="61.1640625" style="13" bestFit="1" customWidth="1"/>
    <col min="5" max="5" width="2.6640625" style="13" customWidth="1"/>
    <col min="6" max="6" width="14.5" style="15" hidden="1" customWidth="1"/>
    <col min="7" max="7" width="20.83203125" style="13" hidden="1" customWidth="1"/>
    <col min="8" max="12" width="13.6640625" style="13" hidden="1" customWidth="1"/>
    <col min="13" max="13" width="11.6640625" style="13" hidden="1" customWidth="1"/>
    <col min="14" max="16" width="0" style="13" hidden="1" customWidth="1"/>
    <col min="17" max="16384" width="10.83203125" style="13"/>
  </cols>
  <sheetData>
    <row r="2" spans="2:13">
      <c r="B2" s="13" t="s">
        <v>6</v>
      </c>
      <c r="C2" s="59"/>
      <c r="D2" s="59"/>
    </row>
    <row r="3" spans="2:13">
      <c r="B3" s="13" t="s">
        <v>111</v>
      </c>
      <c r="C3" s="18"/>
      <c r="D3" s="19" t="s">
        <v>145</v>
      </c>
      <c r="G3" s="58" t="s">
        <v>56</v>
      </c>
      <c r="H3" s="58"/>
      <c r="I3" s="58"/>
      <c r="J3" s="58"/>
      <c r="K3" s="58"/>
    </row>
    <row r="4" spans="2:13">
      <c r="B4" s="13" t="s">
        <v>112</v>
      </c>
      <c r="C4" s="18" t="s">
        <v>48</v>
      </c>
      <c r="D4" s="55" t="s">
        <v>142</v>
      </c>
      <c r="F4" s="57" t="s">
        <v>3</v>
      </c>
      <c r="G4" s="13" t="s">
        <v>9</v>
      </c>
      <c r="H4" s="13" t="s">
        <v>9</v>
      </c>
      <c r="I4" s="13" t="s">
        <v>9</v>
      </c>
      <c r="J4" s="13" t="s">
        <v>8</v>
      </c>
      <c r="K4" s="13" t="s">
        <v>8</v>
      </c>
      <c r="M4" s="13" t="s">
        <v>10</v>
      </c>
    </row>
    <row r="5" spans="2:13">
      <c r="D5" s="56" t="s">
        <v>148</v>
      </c>
      <c r="F5" s="57"/>
      <c r="G5" s="13" t="s">
        <v>10</v>
      </c>
      <c r="H5" s="13" t="s">
        <v>9</v>
      </c>
      <c r="I5" s="13" t="s">
        <v>9</v>
      </c>
      <c r="J5" s="13" t="s">
        <v>8</v>
      </c>
      <c r="K5" s="13" t="s">
        <v>8</v>
      </c>
      <c r="M5" s="13" t="s">
        <v>9</v>
      </c>
    </row>
    <row r="6" spans="2:13">
      <c r="D6" s="56" t="s">
        <v>147</v>
      </c>
      <c r="F6" s="57"/>
    </row>
    <row r="7" spans="2:13">
      <c r="D7" s="56" t="s">
        <v>146</v>
      </c>
      <c r="F7" s="57"/>
      <c r="G7" s="13" t="s">
        <v>10</v>
      </c>
      <c r="H7" s="13" t="s">
        <v>9</v>
      </c>
      <c r="I7" s="13" t="s">
        <v>9</v>
      </c>
      <c r="J7" s="13" t="s">
        <v>9</v>
      </c>
      <c r="K7" s="13" t="s">
        <v>8</v>
      </c>
      <c r="M7" s="13" t="s">
        <v>8</v>
      </c>
    </row>
    <row r="8" spans="2:13">
      <c r="B8" s="11" t="s">
        <v>12</v>
      </c>
      <c r="C8" s="12" t="s">
        <v>100</v>
      </c>
      <c r="F8" s="57"/>
      <c r="G8" s="13" t="s">
        <v>10</v>
      </c>
      <c r="H8" s="13" t="s">
        <v>9</v>
      </c>
      <c r="I8" s="13" t="s">
        <v>9</v>
      </c>
      <c r="J8" s="13" t="s">
        <v>9</v>
      </c>
      <c r="K8" s="13" t="s">
        <v>8</v>
      </c>
    </row>
    <row r="9" spans="2:13">
      <c r="B9" s="17" t="s">
        <v>7</v>
      </c>
      <c r="C9" s="18">
        <v>5</v>
      </c>
      <c r="D9" s="17" t="s">
        <v>57</v>
      </c>
      <c r="F9" s="57"/>
      <c r="G9" s="13" t="s">
        <v>10</v>
      </c>
      <c r="H9" s="13" t="s">
        <v>10</v>
      </c>
      <c r="I9" s="13" t="s">
        <v>10</v>
      </c>
      <c r="J9" s="13" t="s">
        <v>10</v>
      </c>
      <c r="K9" s="13" t="s">
        <v>9</v>
      </c>
    </row>
    <row r="10" spans="2:13">
      <c r="B10" s="17" t="s">
        <v>8</v>
      </c>
      <c r="C10" s="18">
        <v>4</v>
      </c>
      <c r="D10" s="17" t="s">
        <v>123</v>
      </c>
    </row>
    <row r="11" spans="2:13">
      <c r="B11" s="17" t="s">
        <v>9</v>
      </c>
      <c r="C11" s="18">
        <v>3</v>
      </c>
      <c r="D11" s="17" t="s">
        <v>124</v>
      </c>
      <c r="G11" s="13" t="s">
        <v>91</v>
      </c>
      <c r="M11" s="13" t="s">
        <v>89</v>
      </c>
    </row>
    <row r="12" spans="2:13">
      <c r="B12" s="17" t="s">
        <v>10</v>
      </c>
      <c r="C12" s="18">
        <v>2</v>
      </c>
      <c r="D12" s="17" t="s">
        <v>125</v>
      </c>
      <c r="G12" s="26" t="s">
        <v>49</v>
      </c>
      <c r="H12" s="26" t="s">
        <v>50</v>
      </c>
      <c r="I12" s="26" t="s">
        <v>51</v>
      </c>
      <c r="J12" s="26" t="s">
        <v>52</v>
      </c>
      <c r="K12" s="26" t="s">
        <v>53</v>
      </c>
      <c r="M12" s="13" t="s">
        <v>48</v>
      </c>
    </row>
    <row r="13" spans="2:13">
      <c r="B13" s="17" t="s">
        <v>11</v>
      </c>
      <c r="C13" s="18">
        <v>1</v>
      </c>
      <c r="D13" s="17" t="s">
        <v>58</v>
      </c>
      <c r="F13" s="27">
        <v>5</v>
      </c>
      <c r="G13" s="13" t="s">
        <v>9</v>
      </c>
      <c r="H13" s="13" t="s">
        <v>9</v>
      </c>
      <c r="I13" s="13" t="s">
        <v>8</v>
      </c>
      <c r="J13" s="13" t="s">
        <v>8</v>
      </c>
      <c r="K13" s="13" t="s">
        <v>8</v>
      </c>
      <c r="M13" s="13" t="s">
        <v>94</v>
      </c>
    </row>
    <row r="14" spans="2:13">
      <c r="F14" s="27">
        <v>4</v>
      </c>
      <c r="G14" s="13" t="s">
        <v>9</v>
      </c>
      <c r="H14" s="13" t="s">
        <v>9</v>
      </c>
      <c r="I14" s="13" t="s">
        <v>8</v>
      </c>
      <c r="J14" s="13" t="s">
        <v>8</v>
      </c>
      <c r="K14" s="13" t="s">
        <v>8</v>
      </c>
      <c r="M14" s="13" t="s">
        <v>90</v>
      </c>
    </row>
    <row r="15" spans="2:13">
      <c r="B15" s="20" t="s">
        <v>116</v>
      </c>
      <c r="C15" s="25"/>
      <c r="F15" s="27">
        <v>3</v>
      </c>
      <c r="G15" s="13" t="s">
        <v>9</v>
      </c>
      <c r="H15" s="13" t="s">
        <v>9</v>
      </c>
      <c r="I15" s="13" t="s">
        <v>8</v>
      </c>
      <c r="J15" s="13" t="s">
        <v>8</v>
      </c>
      <c r="K15" s="13" t="s">
        <v>8</v>
      </c>
    </row>
    <row r="16" spans="2:13" ht="35" customHeight="1">
      <c r="B16" s="16" t="s">
        <v>7</v>
      </c>
      <c r="C16" s="60" t="s">
        <v>117</v>
      </c>
      <c r="D16" s="60"/>
      <c r="F16" s="27">
        <v>2</v>
      </c>
      <c r="G16" s="13" t="s">
        <v>10</v>
      </c>
      <c r="H16" s="13" t="s">
        <v>9</v>
      </c>
      <c r="I16" s="13" t="s">
        <v>9</v>
      </c>
      <c r="J16" s="13" t="s">
        <v>8</v>
      </c>
      <c r="K16" s="13" t="s">
        <v>8</v>
      </c>
      <c r="M16" s="13" t="s">
        <v>126</v>
      </c>
    </row>
    <row r="17" spans="2:13" ht="35" customHeight="1">
      <c r="B17" s="16" t="s">
        <v>8</v>
      </c>
      <c r="C17" s="60" t="s">
        <v>141</v>
      </c>
      <c r="D17" s="60"/>
      <c r="F17" s="27">
        <v>1</v>
      </c>
      <c r="G17" s="13" t="s">
        <v>10</v>
      </c>
      <c r="H17" s="13" t="s">
        <v>10</v>
      </c>
      <c r="I17" s="13" t="s">
        <v>9</v>
      </c>
      <c r="J17" s="13" t="s">
        <v>9</v>
      </c>
      <c r="K17" s="13" t="s">
        <v>8</v>
      </c>
      <c r="M17" s="13" t="s">
        <v>127</v>
      </c>
    </row>
    <row r="18" spans="2:13" ht="35" customHeight="1">
      <c r="B18" s="16" t="s">
        <v>9</v>
      </c>
      <c r="C18" s="60" t="s">
        <v>140</v>
      </c>
      <c r="D18" s="60"/>
      <c r="F18" s="13"/>
      <c r="M18" s="13" t="s">
        <v>128</v>
      </c>
    </row>
    <row r="19" spans="2:13" ht="35" customHeight="1">
      <c r="B19" s="16" t="s">
        <v>10</v>
      </c>
      <c r="C19" s="60" t="s">
        <v>139</v>
      </c>
      <c r="D19" s="60"/>
      <c r="G19" s="13" t="s">
        <v>93</v>
      </c>
      <c r="M19" s="13" t="s">
        <v>129</v>
      </c>
    </row>
    <row r="20" spans="2:13" ht="35" customHeight="1">
      <c r="B20" s="16" t="s">
        <v>11</v>
      </c>
      <c r="C20" s="60" t="s">
        <v>138</v>
      </c>
      <c r="D20" s="60"/>
      <c r="G20" s="26" t="s">
        <v>49</v>
      </c>
      <c r="H20" s="26" t="s">
        <v>50</v>
      </c>
      <c r="I20" s="26" t="s">
        <v>51</v>
      </c>
      <c r="J20" s="26" t="s">
        <v>52</v>
      </c>
      <c r="K20" s="26" t="s">
        <v>53</v>
      </c>
    </row>
    <row r="21" spans="2:13">
      <c r="F21" s="27">
        <v>5</v>
      </c>
      <c r="G21" s="13" t="str">
        <f t="shared" ref="G21:K22" si="0">G4</f>
        <v>MEDIUM</v>
      </c>
      <c r="H21" s="13" t="str">
        <f t="shared" si="0"/>
        <v>MEDIUM</v>
      </c>
      <c r="I21" s="13" t="str">
        <f t="shared" si="0"/>
        <v>MEDIUM</v>
      </c>
      <c r="J21" s="13" t="str">
        <f t="shared" si="0"/>
        <v>HIGH</v>
      </c>
      <c r="K21" s="13" t="str">
        <f t="shared" si="0"/>
        <v>HIGH</v>
      </c>
    </row>
    <row r="22" spans="2:13">
      <c r="B22" s="20" t="s">
        <v>2</v>
      </c>
      <c r="C22" s="21" t="s">
        <v>100</v>
      </c>
      <c r="F22" s="27">
        <v>4</v>
      </c>
      <c r="G22" s="13" t="str">
        <f t="shared" si="0"/>
        <v>LOW</v>
      </c>
      <c r="H22" s="13" t="str">
        <f t="shared" si="0"/>
        <v>MEDIUM</v>
      </c>
      <c r="I22" s="13" t="str">
        <f t="shared" si="0"/>
        <v>MEDIUM</v>
      </c>
      <c r="J22" s="13" t="str">
        <f t="shared" si="0"/>
        <v>HIGH</v>
      </c>
      <c r="K22" s="13" t="str">
        <f t="shared" si="0"/>
        <v>HIGH</v>
      </c>
      <c r="M22" s="13" t="s">
        <v>132</v>
      </c>
    </row>
    <row r="23" spans="2:13">
      <c r="B23" s="17" t="s">
        <v>13</v>
      </c>
      <c r="C23" s="18" t="s">
        <v>67</v>
      </c>
      <c r="D23" s="17" t="s">
        <v>103</v>
      </c>
      <c r="F23" s="27">
        <v>3</v>
      </c>
      <c r="G23" s="13" t="str">
        <f t="shared" ref="G23:K25" si="1">G7</f>
        <v>LOW</v>
      </c>
      <c r="H23" s="13" t="str">
        <f t="shared" si="1"/>
        <v>MEDIUM</v>
      </c>
      <c r="I23" s="13" t="str">
        <f t="shared" si="1"/>
        <v>MEDIUM</v>
      </c>
      <c r="J23" s="13" t="str">
        <f t="shared" si="1"/>
        <v>MEDIUM</v>
      </c>
      <c r="K23" s="13" t="str">
        <f t="shared" si="1"/>
        <v>HIGH</v>
      </c>
      <c r="M23" s="13" t="s">
        <v>133</v>
      </c>
    </row>
    <row r="24" spans="2:13">
      <c r="B24" s="17" t="s">
        <v>14</v>
      </c>
      <c r="C24" s="18" t="s">
        <v>67</v>
      </c>
      <c r="D24" s="17" t="s">
        <v>104</v>
      </c>
      <c r="F24" s="27">
        <v>2</v>
      </c>
      <c r="G24" s="13" t="str">
        <f t="shared" si="1"/>
        <v>LOW</v>
      </c>
      <c r="H24" s="13" t="str">
        <f t="shared" si="1"/>
        <v>MEDIUM</v>
      </c>
      <c r="I24" s="13" t="str">
        <f t="shared" si="1"/>
        <v>MEDIUM</v>
      </c>
      <c r="J24" s="13" t="str">
        <f t="shared" si="1"/>
        <v>MEDIUM</v>
      </c>
      <c r="K24" s="13" t="str">
        <f t="shared" si="1"/>
        <v>HIGH</v>
      </c>
      <c r="M24" s="13" t="s">
        <v>134</v>
      </c>
    </row>
    <row r="25" spans="2:13">
      <c r="B25" s="17" t="s">
        <v>17</v>
      </c>
      <c r="C25" s="18" t="s">
        <v>67</v>
      </c>
      <c r="D25" s="17" t="s">
        <v>105</v>
      </c>
      <c r="F25" s="27">
        <v>1</v>
      </c>
      <c r="G25" s="13" t="str">
        <f t="shared" si="1"/>
        <v>LOW</v>
      </c>
      <c r="H25" s="13" t="str">
        <f t="shared" si="1"/>
        <v>LOW</v>
      </c>
      <c r="I25" s="13" t="str">
        <f t="shared" si="1"/>
        <v>LOW</v>
      </c>
      <c r="J25" s="13" t="str">
        <f t="shared" si="1"/>
        <v>LOW</v>
      </c>
      <c r="K25" s="13" t="str">
        <f t="shared" si="1"/>
        <v>MEDIUM</v>
      </c>
      <c r="M25" s="13" t="s">
        <v>135</v>
      </c>
    </row>
    <row r="26" spans="2:13">
      <c r="B26" s="17" t="s">
        <v>16</v>
      </c>
      <c r="C26" s="18" t="s">
        <v>67</v>
      </c>
      <c r="D26" s="17" t="s">
        <v>106</v>
      </c>
      <c r="F26" s="27"/>
      <c r="G26" s="13" t="s">
        <v>88</v>
      </c>
      <c r="H26" s="13">
        <f>COUNTIF(G21:K25,"LOW")*1 + COUNTIF(G21:K25,"MEDIUM")*2 + COUNTIF(G21:K25,"HIGH")*3</f>
        <v>49</v>
      </c>
      <c r="M26" s="13" t="s">
        <v>136</v>
      </c>
    </row>
    <row r="27" spans="2:13">
      <c r="B27" s="17" t="s">
        <v>15</v>
      </c>
      <c r="C27" s="18" t="s">
        <v>67</v>
      </c>
      <c r="D27" s="17" t="s">
        <v>108</v>
      </c>
      <c r="F27" s="13"/>
    </row>
    <row r="28" spans="2:13">
      <c r="B28" s="17" t="s">
        <v>18</v>
      </c>
      <c r="C28" s="18" t="s">
        <v>67</v>
      </c>
      <c r="D28" s="17" t="s">
        <v>107</v>
      </c>
      <c r="F28" s="27"/>
      <c r="G28" s="13" t="s">
        <v>92</v>
      </c>
    </row>
    <row r="29" spans="2:13">
      <c r="F29" s="27"/>
      <c r="G29" s="26" t="s">
        <v>49</v>
      </c>
      <c r="H29" s="26" t="s">
        <v>50</v>
      </c>
      <c r="I29" s="26" t="s">
        <v>51</v>
      </c>
      <c r="J29" s="26" t="s">
        <v>52</v>
      </c>
      <c r="K29" s="26" t="s">
        <v>53</v>
      </c>
    </row>
    <row r="30" spans="2:13">
      <c r="B30" s="20" t="s">
        <v>19</v>
      </c>
      <c r="C30" s="21" t="s">
        <v>100</v>
      </c>
      <c r="F30" s="27">
        <v>5</v>
      </c>
      <c r="G30" s="13" t="s">
        <v>9</v>
      </c>
      <c r="H30" s="13" t="s">
        <v>9</v>
      </c>
      <c r="I30" s="13" t="s">
        <v>8</v>
      </c>
      <c r="J30" s="13" t="s">
        <v>8</v>
      </c>
      <c r="K30" s="13" t="s">
        <v>8</v>
      </c>
    </row>
    <row r="31" spans="2:13">
      <c r="B31" s="17" t="s">
        <v>20</v>
      </c>
      <c r="C31" s="18" t="s">
        <v>67</v>
      </c>
      <c r="D31" s="17" t="s">
        <v>109</v>
      </c>
      <c r="F31" s="27">
        <v>4</v>
      </c>
      <c r="G31" s="13" t="s">
        <v>9</v>
      </c>
      <c r="H31" s="13" t="s">
        <v>9</v>
      </c>
      <c r="I31" s="13" t="s">
        <v>8</v>
      </c>
      <c r="J31" s="13" t="s">
        <v>8</v>
      </c>
      <c r="K31" s="13" t="s">
        <v>8</v>
      </c>
    </row>
    <row r="32" spans="2:13">
      <c r="B32" s="17" t="s">
        <v>21</v>
      </c>
      <c r="C32" s="18" t="s">
        <v>67</v>
      </c>
      <c r="D32" s="17" t="s">
        <v>110</v>
      </c>
      <c r="F32" s="27">
        <v>3</v>
      </c>
      <c r="G32" s="13" t="s">
        <v>9</v>
      </c>
      <c r="H32" s="13" t="s">
        <v>9</v>
      </c>
      <c r="I32" s="13" t="s">
        <v>9</v>
      </c>
      <c r="J32" s="13" t="s">
        <v>8</v>
      </c>
      <c r="K32" s="13" t="s">
        <v>8</v>
      </c>
    </row>
    <row r="33" spans="2:11">
      <c r="F33" s="27">
        <v>2</v>
      </c>
      <c r="G33" s="13" t="s">
        <v>10</v>
      </c>
      <c r="H33" s="13" t="s">
        <v>9</v>
      </c>
      <c r="I33" s="13" t="s">
        <v>9</v>
      </c>
      <c r="J33" s="13" t="s">
        <v>8</v>
      </c>
      <c r="K33" s="13" t="s">
        <v>8</v>
      </c>
    </row>
    <row r="34" spans="2:11">
      <c r="B34" s="10" t="s">
        <v>22</v>
      </c>
      <c r="C34" s="21" t="s">
        <v>100</v>
      </c>
      <c r="F34" s="27">
        <v>1</v>
      </c>
      <c r="G34" s="13" t="s">
        <v>10</v>
      </c>
      <c r="H34" s="13" t="s">
        <v>10</v>
      </c>
      <c r="I34" s="13" t="s">
        <v>9</v>
      </c>
      <c r="J34" s="13" t="s">
        <v>9</v>
      </c>
      <c r="K34" s="13" t="s">
        <v>8</v>
      </c>
    </row>
    <row r="35" spans="2:11">
      <c r="B35" s="17" t="s">
        <v>7</v>
      </c>
      <c r="C35" s="18">
        <v>5</v>
      </c>
      <c r="D35" s="17" t="s">
        <v>130</v>
      </c>
      <c r="G35" s="13" t="s">
        <v>88</v>
      </c>
      <c r="H35" s="13">
        <f>COUNTIF(G30:K34,"LOW")*1 + COUNTIF(G30:K34,"MEDIUM")*2 + COUNTIF(G30:K34,"HIGH")*3</f>
        <v>58</v>
      </c>
    </row>
    <row r="36" spans="2:11">
      <c r="B36" s="17" t="s">
        <v>8</v>
      </c>
      <c r="C36" s="18">
        <v>4</v>
      </c>
      <c r="D36" s="17" t="s">
        <v>68</v>
      </c>
      <c r="F36" s="13"/>
    </row>
    <row r="37" spans="2:11">
      <c r="B37" s="17" t="s">
        <v>23</v>
      </c>
      <c r="C37" s="18">
        <v>3</v>
      </c>
      <c r="D37" s="17" t="s">
        <v>69</v>
      </c>
      <c r="F37" s="13"/>
    </row>
    <row r="38" spans="2:11">
      <c r="B38" s="17" t="s">
        <v>10</v>
      </c>
      <c r="C38" s="18">
        <v>2</v>
      </c>
      <c r="D38" s="17" t="s">
        <v>70</v>
      </c>
      <c r="F38" s="13"/>
    </row>
    <row r="39" spans="2:11">
      <c r="B39" s="17" t="s">
        <v>11</v>
      </c>
      <c r="C39" s="18">
        <v>1</v>
      </c>
      <c r="D39" s="17" t="s">
        <v>71</v>
      </c>
      <c r="F39" s="13"/>
    </row>
    <row r="40" spans="2:11">
      <c r="B40" s="17" t="s">
        <v>44</v>
      </c>
      <c r="C40" s="18">
        <v>0</v>
      </c>
      <c r="D40" s="17" t="s">
        <v>45</v>
      </c>
      <c r="F40" s="13"/>
    </row>
    <row r="42" spans="2:11">
      <c r="B42" s="20" t="s">
        <v>60</v>
      </c>
      <c r="C42" s="21" t="s">
        <v>100</v>
      </c>
    </row>
    <row r="43" spans="2:11">
      <c r="B43" s="17" t="s">
        <v>7</v>
      </c>
      <c r="C43" s="18">
        <v>5</v>
      </c>
      <c r="D43" s="17" t="s">
        <v>24</v>
      </c>
    </row>
    <row r="44" spans="2:11">
      <c r="B44" s="17" t="s">
        <v>8</v>
      </c>
      <c r="C44" s="18">
        <v>4</v>
      </c>
      <c r="D44" s="17" t="s">
        <v>68</v>
      </c>
      <c r="F44" s="13"/>
    </row>
    <row r="45" spans="2:11">
      <c r="B45" s="17" t="s">
        <v>23</v>
      </c>
      <c r="C45" s="18">
        <v>3</v>
      </c>
      <c r="D45" s="17" t="s">
        <v>69</v>
      </c>
      <c r="F45" s="13"/>
    </row>
    <row r="46" spans="2:11">
      <c r="B46" s="17" t="s">
        <v>10</v>
      </c>
      <c r="C46" s="18">
        <v>2</v>
      </c>
      <c r="D46" s="17" t="s">
        <v>70</v>
      </c>
      <c r="F46" s="13"/>
    </row>
    <row r="47" spans="2:11">
      <c r="B47" s="17" t="s">
        <v>11</v>
      </c>
      <c r="C47" s="18">
        <v>1</v>
      </c>
      <c r="D47" s="17" t="s">
        <v>71</v>
      </c>
      <c r="F47" s="13"/>
    </row>
    <row r="48" spans="2:11">
      <c r="B48" s="17" t="s">
        <v>44</v>
      </c>
      <c r="C48" s="18">
        <v>0</v>
      </c>
      <c r="D48" s="17" t="s">
        <v>45</v>
      </c>
      <c r="F48" s="13"/>
    </row>
    <row r="50" spans="2:6">
      <c r="B50" s="20" t="s">
        <v>25</v>
      </c>
      <c r="C50" s="21" t="s">
        <v>100</v>
      </c>
      <c r="F50" s="13"/>
    </row>
    <row r="51" spans="2:6">
      <c r="B51" s="17" t="s">
        <v>7</v>
      </c>
      <c r="C51" s="18">
        <v>5</v>
      </c>
      <c r="D51" s="17" t="s">
        <v>72</v>
      </c>
    </row>
    <row r="52" spans="2:6">
      <c r="B52" s="17" t="s">
        <v>8</v>
      </c>
      <c r="C52" s="18">
        <v>4</v>
      </c>
      <c r="D52" s="17" t="s">
        <v>73</v>
      </c>
    </row>
    <row r="53" spans="2:6">
      <c r="B53" s="17" t="s">
        <v>23</v>
      </c>
      <c r="C53" s="18">
        <v>3</v>
      </c>
      <c r="D53" s="17" t="s">
        <v>101</v>
      </c>
    </row>
    <row r="54" spans="2:6">
      <c r="B54" s="17" t="s">
        <v>10</v>
      </c>
      <c r="C54" s="18">
        <v>2</v>
      </c>
      <c r="D54" s="17" t="s">
        <v>102</v>
      </c>
    </row>
    <row r="55" spans="2:6">
      <c r="B55" s="17" t="s">
        <v>11</v>
      </c>
      <c r="C55" s="18">
        <v>1</v>
      </c>
      <c r="D55" s="17" t="s">
        <v>74</v>
      </c>
    </row>
    <row r="56" spans="2:6">
      <c r="B56" s="17" t="s">
        <v>44</v>
      </c>
      <c r="C56" s="18">
        <v>0</v>
      </c>
      <c r="D56" s="17" t="s">
        <v>45</v>
      </c>
    </row>
    <row r="58" spans="2:6">
      <c r="B58" s="20" t="s">
        <v>26</v>
      </c>
      <c r="C58" s="21" t="s">
        <v>100</v>
      </c>
    </row>
    <row r="59" spans="2:6">
      <c r="B59" s="17" t="s">
        <v>7</v>
      </c>
      <c r="C59" s="18">
        <v>5</v>
      </c>
      <c r="D59" s="17" t="s">
        <v>27</v>
      </c>
    </row>
    <row r="60" spans="2:6">
      <c r="B60" s="17" t="s">
        <v>8</v>
      </c>
      <c r="C60" s="18">
        <v>4</v>
      </c>
      <c r="D60" s="17" t="s">
        <v>30</v>
      </c>
    </row>
    <row r="61" spans="2:6">
      <c r="B61" s="17" t="s">
        <v>23</v>
      </c>
      <c r="C61" s="18">
        <v>3</v>
      </c>
      <c r="D61" s="17" t="s">
        <v>28</v>
      </c>
    </row>
    <row r="62" spans="2:6">
      <c r="B62" s="17" t="s">
        <v>10</v>
      </c>
      <c r="C62" s="18">
        <v>2</v>
      </c>
      <c r="D62" s="17" t="s">
        <v>29</v>
      </c>
    </row>
    <row r="63" spans="2:6">
      <c r="B63" s="17" t="s">
        <v>11</v>
      </c>
      <c r="C63" s="18">
        <v>1</v>
      </c>
      <c r="D63" s="17" t="s">
        <v>31</v>
      </c>
    </row>
    <row r="64" spans="2:6">
      <c r="B64" s="17" t="s">
        <v>44</v>
      </c>
      <c r="C64" s="18">
        <v>0</v>
      </c>
      <c r="D64" s="17" t="s">
        <v>45</v>
      </c>
    </row>
    <row r="66" spans="2:4">
      <c r="B66" s="20" t="s">
        <v>32</v>
      </c>
      <c r="C66" s="21" t="s">
        <v>100</v>
      </c>
    </row>
    <row r="67" spans="2:4">
      <c r="B67" s="17" t="s">
        <v>7</v>
      </c>
      <c r="C67" s="18">
        <v>5</v>
      </c>
      <c r="D67" s="17" t="s">
        <v>33</v>
      </c>
    </row>
    <row r="68" spans="2:4">
      <c r="B68" s="17" t="s">
        <v>8</v>
      </c>
      <c r="C68" s="18">
        <v>4</v>
      </c>
      <c r="D68" s="17" t="s">
        <v>34</v>
      </c>
    </row>
    <row r="69" spans="2:4">
      <c r="B69" s="17" t="s">
        <v>23</v>
      </c>
      <c r="C69" s="18">
        <v>3</v>
      </c>
      <c r="D69" s="17" t="s">
        <v>35</v>
      </c>
    </row>
    <row r="70" spans="2:4">
      <c r="B70" s="17" t="s">
        <v>10</v>
      </c>
      <c r="C70" s="18">
        <v>2</v>
      </c>
      <c r="D70" s="17" t="s">
        <v>36</v>
      </c>
    </row>
    <row r="71" spans="2:4">
      <c r="B71" s="17" t="s">
        <v>11</v>
      </c>
      <c r="C71" s="18">
        <v>1</v>
      </c>
      <c r="D71" s="17" t="s">
        <v>37</v>
      </c>
    </row>
    <row r="72" spans="2:4">
      <c r="B72" s="17" t="s">
        <v>44</v>
      </c>
      <c r="C72" s="18">
        <v>0</v>
      </c>
      <c r="D72" s="17" t="s">
        <v>45</v>
      </c>
    </row>
    <row r="74" spans="2:4">
      <c r="B74" s="20" t="s">
        <v>38</v>
      </c>
      <c r="C74" s="21" t="s">
        <v>100</v>
      </c>
    </row>
    <row r="75" spans="2:4">
      <c r="B75" s="17" t="s">
        <v>7</v>
      </c>
      <c r="C75" s="18">
        <v>5</v>
      </c>
      <c r="D75" s="17" t="s">
        <v>39</v>
      </c>
    </row>
    <row r="76" spans="2:4">
      <c r="B76" s="17" t="s">
        <v>8</v>
      </c>
      <c r="C76" s="18">
        <v>4</v>
      </c>
      <c r="D76" s="17" t="s">
        <v>40</v>
      </c>
    </row>
    <row r="77" spans="2:4">
      <c r="B77" s="17" t="s">
        <v>23</v>
      </c>
      <c r="C77" s="18">
        <v>3</v>
      </c>
      <c r="D77" s="17" t="s">
        <v>42</v>
      </c>
    </row>
    <row r="78" spans="2:4">
      <c r="B78" s="17" t="s">
        <v>10</v>
      </c>
      <c r="C78" s="18">
        <v>2</v>
      </c>
      <c r="D78" s="17" t="s">
        <v>47</v>
      </c>
    </row>
    <row r="79" spans="2:4">
      <c r="B79" s="17" t="s">
        <v>11</v>
      </c>
      <c r="C79" s="18">
        <v>1</v>
      </c>
      <c r="D79" s="17" t="s">
        <v>41</v>
      </c>
    </row>
    <row r="80" spans="2:4">
      <c r="B80" s="17" t="s">
        <v>44</v>
      </c>
      <c r="C80" s="18">
        <v>0</v>
      </c>
      <c r="D80" s="17" t="s">
        <v>45</v>
      </c>
    </row>
    <row r="82" spans="2:4">
      <c r="B82" s="20" t="s">
        <v>43</v>
      </c>
      <c r="C82" s="21" t="s">
        <v>100</v>
      </c>
    </row>
    <row r="83" spans="2:4">
      <c r="B83" s="22" t="s">
        <v>7</v>
      </c>
      <c r="C83" s="18">
        <v>5</v>
      </c>
      <c r="D83" s="17" t="s">
        <v>75</v>
      </c>
    </row>
    <row r="84" spans="2:4">
      <c r="B84" s="22" t="s">
        <v>8</v>
      </c>
      <c r="C84" s="18">
        <v>4</v>
      </c>
      <c r="D84" s="17" t="s">
        <v>76</v>
      </c>
    </row>
    <row r="85" spans="2:4">
      <c r="B85" s="22" t="s">
        <v>23</v>
      </c>
      <c r="C85" s="18">
        <v>3</v>
      </c>
      <c r="D85" s="17" t="s">
        <v>77</v>
      </c>
    </row>
    <row r="86" spans="2:4">
      <c r="B86" s="22" t="s">
        <v>10</v>
      </c>
      <c r="C86" s="18">
        <v>2</v>
      </c>
      <c r="D86" s="17" t="s">
        <v>78</v>
      </c>
    </row>
    <row r="87" spans="2:4">
      <c r="B87" s="22" t="s">
        <v>11</v>
      </c>
      <c r="C87" s="18">
        <v>1</v>
      </c>
      <c r="D87" s="17" t="s">
        <v>46</v>
      </c>
    </row>
    <row r="88" spans="2:4">
      <c r="B88" s="22" t="s">
        <v>44</v>
      </c>
      <c r="C88" s="18">
        <v>0</v>
      </c>
      <c r="D88" s="22" t="s">
        <v>45</v>
      </c>
    </row>
  </sheetData>
  <mergeCells count="8">
    <mergeCell ref="F4:F9"/>
    <mergeCell ref="G3:K3"/>
    <mergeCell ref="C2:D2"/>
    <mergeCell ref="C20:D20"/>
    <mergeCell ref="C19:D19"/>
    <mergeCell ref="C18:D18"/>
    <mergeCell ref="C17:D17"/>
    <mergeCell ref="C16:D16"/>
  </mergeCells>
  <conditionalFormatting sqref="C4">
    <cfRule type="containsText" dxfId="383" priority="1" operator="containsText" text="High">
      <formula>NOT(ISERROR(SEARCH("High",C4)))</formula>
    </cfRule>
    <cfRule type="containsText" dxfId="382" priority="2" operator="containsText" text="Moderate">
      <formula>NOT(ISERROR(SEARCH("Moderate",C4)))</formula>
    </cfRule>
    <cfRule type="containsText" dxfId="381" priority="3" operator="containsText" text="LOW">
      <formula>NOT(ISERROR(SEARCH("LOW",C4)))</formula>
    </cfRule>
  </conditionalFormatting>
  <conditionalFormatting sqref="G1:K2 G3 H11:K11 G19:K26 H28:K28 G41:K43 G51:K1048576">
    <cfRule type="containsText" dxfId="380" priority="25" operator="containsText" text="LOW">
      <formula>NOT(ISERROR(SEARCH("LOW",G1)))</formula>
    </cfRule>
    <cfRule type="containsText" dxfId="379" priority="26" operator="containsText" text="MEDIUM">
      <formula>NOT(ISERROR(SEARCH("MEDIUM",G1)))</formula>
    </cfRule>
    <cfRule type="containsText" dxfId="378" priority="27" operator="containsText" text="HIGH">
      <formula>NOT(ISERROR(SEARCH("HIGH",G1)))</formula>
    </cfRule>
  </conditionalFormatting>
  <conditionalFormatting sqref="G4:K10">
    <cfRule type="containsText" dxfId="377" priority="22" operator="containsText" text="LOW">
      <formula>NOT(ISERROR(SEARCH("LOW",G4)))</formula>
    </cfRule>
    <cfRule type="containsText" dxfId="376" priority="23" operator="containsText" text="MEDIUM">
      <formula>NOT(ISERROR(SEARCH("MEDIUM",G4)))</formula>
    </cfRule>
    <cfRule type="containsText" dxfId="375" priority="24" operator="containsText" text="HIGH">
      <formula>NOT(ISERROR(SEARCH("HIGH",G4)))</formula>
    </cfRule>
  </conditionalFormatting>
  <conditionalFormatting sqref="G12:K17">
    <cfRule type="containsText" dxfId="374" priority="13" operator="containsText" text="LOW">
      <formula>NOT(ISERROR(SEARCH("LOW",G12)))</formula>
    </cfRule>
    <cfRule type="containsText" dxfId="373" priority="14" operator="containsText" text="MEDIUM">
      <formula>NOT(ISERROR(SEARCH("MEDIUM",G12)))</formula>
    </cfRule>
    <cfRule type="containsText" dxfId="372" priority="15" operator="containsText" text="HIGH">
      <formula>NOT(ISERROR(SEARCH("HIGH",G12)))</formula>
    </cfRule>
  </conditionalFormatting>
  <conditionalFormatting sqref="G29:K35">
    <cfRule type="containsText" dxfId="371" priority="4" operator="containsText" text="LOW">
      <formula>NOT(ISERROR(SEARCH("LOW",G29)))</formula>
    </cfRule>
    <cfRule type="containsText" dxfId="370" priority="5" operator="containsText" text="MEDIUM">
      <formula>NOT(ISERROR(SEARCH("MEDIUM",G29)))</formula>
    </cfRule>
    <cfRule type="containsText" dxfId="369" priority="6" operator="containsText" text="HIGH">
      <formula>NOT(ISERROR(SEARCH("HIGH",G29)))</formula>
    </cfRule>
  </conditionalFormatting>
  <dataValidations count="3">
    <dataValidation type="list" allowBlank="1" showInputMessage="1" showErrorMessage="1" sqref="F19:F25 G19:K20 F28:F34 G28:K29 G11:K12 F11:F17" xr:uid="{4FA66073-63F9-EA4C-B0DD-F6614A2AA692}">
      <formula1>#REF!</formula1>
    </dataValidation>
    <dataValidation type="list" allowBlank="1" showInputMessage="1" showErrorMessage="1" sqref="G4:K9 G13:K17 G30:K34" xr:uid="{E795F298-E8F9-0B4B-9F55-6F9E7BC2872F}">
      <formula1>$M$4:$M$7</formula1>
    </dataValidation>
    <dataValidation type="list" allowBlank="1" showInputMessage="1" showErrorMessage="1" sqref="C4" xr:uid="{996032C1-04E2-BA44-90C1-735A9E9C3F14}">
      <formula1>$M$12:$M$14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BDA06-DA59-094A-903B-DC187FA7C25C}">
  <dimension ref="A1:K102"/>
  <sheetViews>
    <sheetView tabSelected="1" zoomScale="109" workbookViewId="0">
      <selection activeCell="F5" sqref="F5"/>
    </sheetView>
  </sheetViews>
  <sheetFormatPr baseColWidth="10" defaultRowHeight="32"/>
  <cols>
    <col min="1" max="1" width="15.5" style="87" customWidth="1"/>
    <col min="2" max="2" width="68" style="88" customWidth="1"/>
    <col min="3" max="3" width="24.5" style="87" customWidth="1"/>
    <col min="4" max="4" width="29" style="87" customWidth="1"/>
    <col min="5" max="6" width="29.5" style="87" customWidth="1"/>
    <col min="7" max="7" width="81.1640625" style="87" customWidth="1"/>
    <col min="8" max="8" width="33.5" style="87" customWidth="1"/>
    <col min="9" max="9" width="23.33203125" style="87" customWidth="1"/>
    <col min="10" max="10" width="21.83203125" style="85" bestFit="1" customWidth="1"/>
    <col min="11" max="11" width="31" style="87" customWidth="1"/>
    <col min="12" max="16384" width="10.83203125" style="31"/>
  </cols>
  <sheetData>
    <row r="1" spans="1:11" s="29" customFormat="1" ht="117" customHeight="1">
      <c r="A1" s="43" t="s">
        <v>0</v>
      </c>
      <c r="B1" s="44" t="s">
        <v>1</v>
      </c>
      <c r="C1" s="44" t="s">
        <v>2</v>
      </c>
      <c r="D1" s="44" t="s">
        <v>119</v>
      </c>
      <c r="E1" s="44" t="s">
        <v>120</v>
      </c>
      <c r="F1" s="44" t="s">
        <v>137</v>
      </c>
      <c r="G1" s="44" t="s">
        <v>4</v>
      </c>
      <c r="H1" s="44" t="s">
        <v>5</v>
      </c>
      <c r="I1" s="44" t="s">
        <v>149</v>
      </c>
      <c r="J1" s="44" t="s">
        <v>144</v>
      </c>
      <c r="K1" s="45" t="s">
        <v>143</v>
      </c>
    </row>
    <row r="2" spans="1:11" s="32" customFormat="1" ht="33" customHeight="1">
      <c r="A2" s="46">
        <f>'Risk 1'!B2</f>
        <v>1</v>
      </c>
      <c r="B2" s="76">
        <f>'Risk 1'!D2</f>
        <v>0</v>
      </c>
      <c r="C2" s="77">
        <f>'Risk 1'!E2</f>
        <v>0</v>
      </c>
      <c r="D2" s="77">
        <f>'Risk 1'!F2</f>
        <v>0</v>
      </c>
      <c r="E2" s="78">
        <f>MAX('Risk 1'!K5:K20)</f>
        <v>0</v>
      </c>
      <c r="F2" s="78">
        <f>SUM('Risk 1'!K5:K20)</f>
        <v>0</v>
      </c>
      <c r="G2" s="46" t="str">
        <f>IF('Risk 1'!P2="","",'Risk 1'!P2)</f>
        <v/>
      </c>
      <c r="H2" s="77">
        <f>'Risk 1'!C2</f>
        <v>0</v>
      </c>
      <c r="I2" s="47">
        <v>46101</v>
      </c>
      <c r="J2" s="48"/>
      <c r="K2" s="49"/>
    </row>
    <row r="3" spans="1:11" s="32" customFormat="1" ht="33" customHeight="1">
      <c r="A3" s="46">
        <f>'Risk 2'!B2</f>
        <v>2</v>
      </c>
      <c r="B3" s="76">
        <f>'Risk 2'!D2</f>
        <v>0</v>
      </c>
      <c r="C3" s="77">
        <f>'Risk 2'!E2</f>
        <v>0</v>
      </c>
      <c r="D3" s="77">
        <f>'Risk 2'!F2</f>
        <v>0</v>
      </c>
      <c r="E3" s="78">
        <f>MAX('Risk 2'!K5:K20)</f>
        <v>0</v>
      </c>
      <c r="F3" s="77">
        <f>SUM('Risk 2'!K5:K20)</f>
        <v>0</v>
      </c>
      <c r="G3" s="46" t="str">
        <f>IF('Risk 2'!P2="","",'Risk 1'!P2)</f>
        <v/>
      </c>
      <c r="H3" s="77">
        <f>'Risk 2'!C2</f>
        <v>0</v>
      </c>
      <c r="I3" s="47"/>
      <c r="J3" s="48"/>
      <c r="K3" s="49"/>
    </row>
    <row r="4" spans="1:11" s="32" customFormat="1" ht="33" customHeight="1">
      <c r="A4" s="46">
        <f>'Risk 3'!B2</f>
        <v>3</v>
      </c>
      <c r="B4" s="76">
        <f>'Risk 3'!D2</f>
        <v>0</v>
      </c>
      <c r="C4" s="77">
        <f>'Risk 3'!E2</f>
        <v>0</v>
      </c>
      <c r="D4" s="77">
        <f>'Risk 3'!F2</f>
        <v>0</v>
      </c>
      <c r="E4" s="77">
        <f>MAX('Risk 3'!K5:K20)</f>
        <v>0</v>
      </c>
      <c r="F4" s="77">
        <f>SUM('Risk 3'!K5:K20)</f>
        <v>0</v>
      </c>
      <c r="G4" s="46" t="str">
        <f>IF('Risk 3'!P2="","",'Risk 1'!P2)</f>
        <v/>
      </c>
      <c r="H4" s="77">
        <f>'Risk 3'!C2</f>
        <v>0</v>
      </c>
      <c r="I4" s="47"/>
      <c r="J4" s="48"/>
      <c r="K4" s="49"/>
    </row>
    <row r="5" spans="1:11" s="32" customFormat="1" ht="33" customHeight="1">
      <c r="A5" s="46">
        <f>'Risk 4'!B2</f>
        <v>4</v>
      </c>
      <c r="B5" s="76">
        <f>'Risk 4'!D2</f>
        <v>0</v>
      </c>
      <c r="C5" s="77">
        <f>'Risk 4'!E2</f>
        <v>0</v>
      </c>
      <c r="D5" s="77">
        <f>'Risk 4'!F2</f>
        <v>0</v>
      </c>
      <c r="E5" s="77">
        <f>MAX('Risk 4'!K5:K20)</f>
        <v>0</v>
      </c>
      <c r="F5" s="77">
        <f>SUM('Risk 4'!K5:K20)</f>
        <v>0</v>
      </c>
      <c r="G5" s="46" t="str">
        <f>IF('Risk 4'!P2="","",'Risk 1'!P2)</f>
        <v/>
      </c>
      <c r="H5" s="77">
        <f>'Risk 4'!C2</f>
        <v>0</v>
      </c>
      <c r="I5" s="47"/>
      <c r="J5" s="48"/>
      <c r="K5" s="49"/>
    </row>
    <row r="6" spans="1:11" s="32" customFormat="1" ht="33" customHeight="1">
      <c r="A6" s="46">
        <f>'Risk 5'!B2</f>
        <v>5</v>
      </c>
      <c r="B6" s="76">
        <f>'Risk 5'!D2</f>
        <v>0</v>
      </c>
      <c r="C6" s="77">
        <f>'Risk 5'!E2</f>
        <v>0</v>
      </c>
      <c r="D6" s="77">
        <f>'Risk 5'!F2</f>
        <v>0</v>
      </c>
      <c r="E6" s="77">
        <f>MAX('Risk 5'!K5:K20)</f>
        <v>0</v>
      </c>
      <c r="F6" s="77">
        <f>SUM('Risk 5'!K5:K20)</f>
        <v>0</v>
      </c>
      <c r="G6" s="46" t="str">
        <f>IF('Risk 5'!P2="","",'Risk 1'!P2)</f>
        <v/>
      </c>
      <c r="H6" s="77">
        <f>'Risk 5'!C2</f>
        <v>0</v>
      </c>
      <c r="I6" s="47"/>
      <c r="J6" s="48"/>
      <c r="K6" s="49"/>
    </row>
    <row r="7" spans="1:11" s="32" customFormat="1" ht="33" customHeight="1">
      <c r="A7" s="46">
        <f>'Risk 6'!B2</f>
        <v>6</v>
      </c>
      <c r="B7" s="76">
        <f>'Risk 6'!D2</f>
        <v>0</v>
      </c>
      <c r="C7" s="77">
        <f>'Risk 6'!E2</f>
        <v>0</v>
      </c>
      <c r="D7" s="77">
        <f>'Risk 6'!F2</f>
        <v>0</v>
      </c>
      <c r="E7" s="77">
        <f>MAX('Risk 6'!K5:K20)</f>
        <v>0</v>
      </c>
      <c r="F7" s="77">
        <f>SUM('Risk 6'!K5:K20)</f>
        <v>0</v>
      </c>
      <c r="G7" s="46" t="str">
        <f>IF('Risk 6'!P2="","",'Risk 1'!P2)</f>
        <v/>
      </c>
      <c r="H7" s="77">
        <f>'Risk 6'!C2</f>
        <v>0</v>
      </c>
      <c r="I7" s="47"/>
      <c r="J7" s="48"/>
      <c r="K7" s="49"/>
    </row>
    <row r="8" spans="1:11" s="32" customFormat="1" ht="33" customHeight="1">
      <c r="A8" s="46">
        <f>'Risk 7'!B2</f>
        <v>7</v>
      </c>
      <c r="B8" s="76">
        <f>'Risk 7'!D2</f>
        <v>0</v>
      </c>
      <c r="C8" s="77">
        <f>'Risk 7'!E2</f>
        <v>0</v>
      </c>
      <c r="D8" s="77">
        <f>'Risk 7'!F2</f>
        <v>0</v>
      </c>
      <c r="E8" s="77">
        <f>MAX('Risk 7'!K5:K20)</f>
        <v>0</v>
      </c>
      <c r="F8" s="77">
        <f>SUM('Risk 7'!K5:K20)</f>
        <v>0</v>
      </c>
      <c r="G8" s="46" t="str">
        <f>IF('Risk 7'!P2="","",'Risk 1'!P2)</f>
        <v/>
      </c>
      <c r="H8" s="77">
        <f>'Risk 7'!C2</f>
        <v>0</v>
      </c>
      <c r="I8" s="47"/>
      <c r="J8" s="48"/>
      <c r="K8" s="49"/>
    </row>
    <row r="9" spans="1:11" s="32" customFormat="1" ht="33" customHeight="1">
      <c r="A9" s="46">
        <f>'Risk 8'!B2</f>
        <v>8</v>
      </c>
      <c r="B9" s="76">
        <f>'Risk 8'!D2</f>
        <v>0</v>
      </c>
      <c r="C9" s="77">
        <f>'Risk 8'!E2</f>
        <v>0</v>
      </c>
      <c r="D9" s="77">
        <f>'Risk 8'!F2</f>
        <v>0</v>
      </c>
      <c r="E9" s="77">
        <f>MAX('Risk 8'!K5:K20)</f>
        <v>0</v>
      </c>
      <c r="F9" s="77">
        <f>SUM('Risk 8'!K5:K20)</f>
        <v>0</v>
      </c>
      <c r="G9" s="46" t="str">
        <f>IF('Risk 8'!P2="","",'Risk 1'!P2)</f>
        <v/>
      </c>
      <c r="H9" s="77">
        <f>'Risk 8'!C2</f>
        <v>0</v>
      </c>
      <c r="I9" s="47"/>
      <c r="J9" s="48"/>
      <c r="K9" s="49"/>
    </row>
    <row r="10" spans="1:11" s="32" customFormat="1" ht="33" customHeight="1">
      <c r="A10" s="46">
        <f>'Risk 9'!B2</f>
        <v>9</v>
      </c>
      <c r="B10" s="76">
        <f>'Risk 9'!D2</f>
        <v>0</v>
      </c>
      <c r="C10" s="77">
        <f>'Risk 9'!E2</f>
        <v>0</v>
      </c>
      <c r="D10" s="77">
        <f>'Risk 9'!F2</f>
        <v>0</v>
      </c>
      <c r="E10" s="77">
        <f>MAX('Risk 9'!K5:K20)</f>
        <v>0</v>
      </c>
      <c r="F10" s="77">
        <f>SUM('Risk 9'!K5:K20)</f>
        <v>0</v>
      </c>
      <c r="G10" s="46" t="str">
        <f>IF('Risk 9'!P2="","",'Risk 1'!P2)</f>
        <v/>
      </c>
      <c r="H10" s="77">
        <f>'Risk 9'!C2</f>
        <v>0</v>
      </c>
      <c r="I10" s="47"/>
      <c r="J10" s="48"/>
      <c r="K10" s="49"/>
    </row>
    <row r="11" spans="1:11" s="32" customFormat="1" ht="33" customHeight="1">
      <c r="A11" s="46">
        <f>'Risk 10'!B2</f>
        <v>10</v>
      </c>
      <c r="B11" s="76">
        <f>'Risk 10'!D2</f>
        <v>0</v>
      </c>
      <c r="C11" s="77">
        <f>'Risk 10'!E2</f>
        <v>0</v>
      </c>
      <c r="D11" s="77">
        <f>'Risk 10'!F2</f>
        <v>0</v>
      </c>
      <c r="E11" s="77">
        <f>MAX('Risk 10'!K5:K20)</f>
        <v>0</v>
      </c>
      <c r="F11" s="77">
        <f>SUM('Risk 10'!K5:K20)</f>
        <v>0</v>
      </c>
      <c r="G11" s="46" t="str">
        <f>IF('Risk 10'!P2="","",'Risk 1'!P2)</f>
        <v/>
      </c>
      <c r="H11" s="77">
        <f>'Risk 10'!C2</f>
        <v>0</v>
      </c>
      <c r="I11" s="47"/>
      <c r="J11" s="48"/>
      <c r="K11" s="49"/>
    </row>
    <row r="12" spans="1:11" s="32" customFormat="1" ht="33" customHeight="1">
      <c r="A12" s="46">
        <f>'Risk 11'!B2</f>
        <v>11</v>
      </c>
      <c r="B12" s="76">
        <f>'Risk 11'!D2</f>
        <v>0</v>
      </c>
      <c r="C12" s="77">
        <f>'Risk 11'!E2</f>
        <v>0</v>
      </c>
      <c r="D12" s="77">
        <f>'Risk 11'!F2</f>
        <v>0</v>
      </c>
      <c r="E12" s="77">
        <f>MAX('Risk 11'!K5:K20)</f>
        <v>0</v>
      </c>
      <c r="F12" s="77">
        <f>SUM('Risk 11'!K5:K20)</f>
        <v>0</v>
      </c>
      <c r="G12" s="46" t="str">
        <f>IF('Risk 11'!P2="","",'Risk 1'!P2)</f>
        <v/>
      </c>
      <c r="H12" s="77">
        <f>'Risk 11'!C2</f>
        <v>0</v>
      </c>
      <c r="I12" s="47"/>
      <c r="J12" s="48"/>
      <c r="K12" s="49"/>
    </row>
    <row r="13" spans="1:11" s="32" customFormat="1" ht="33" customHeight="1">
      <c r="A13" s="46">
        <f>'Risk 12'!B2</f>
        <v>12</v>
      </c>
      <c r="B13" s="76">
        <f>'Risk 12'!D2</f>
        <v>0</v>
      </c>
      <c r="C13" s="77">
        <f>'Risk 12'!E2</f>
        <v>0</v>
      </c>
      <c r="D13" s="77">
        <f>'Risk 12'!F2</f>
        <v>0</v>
      </c>
      <c r="E13" s="77">
        <f>MAX('Risk 12'!K5:K20)</f>
        <v>0</v>
      </c>
      <c r="F13" s="77">
        <f>SUM('Risk 12'!K5:K20)</f>
        <v>0</v>
      </c>
      <c r="G13" s="46" t="str">
        <f>IF('Risk 12'!P2="","",'Risk 1'!P2)</f>
        <v/>
      </c>
      <c r="H13" s="77">
        <f>'Risk 12'!C2</f>
        <v>0</v>
      </c>
      <c r="I13" s="47"/>
      <c r="J13" s="48"/>
      <c r="K13" s="49"/>
    </row>
    <row r="14" spans="1:11" s="32" customFormat="1" ht="33" customHeight="1">
      <c r="A14" s="46">
        <f>'Risk 13'!B2</f>
        <v>13</v>
      </c>
      <c r="B14" s="76">
        <f>'Risk 13'!D2</f>
        <v>0</v>
      </c>
      <c r="C14" s="77">
        <f>'Risk 13'!E2</f>
        <v>0</v>
      </c>
      <c r="D14" s="77">
        <f>'Risk 13'!F2</f>
        <v>0</v>
      </c>
      <c r="E14" s="77">
        <f>MAX('Risk 13'!K5:K20)</f>
        <v>0</v>
      </c>
      <c r="F14" s="77">
        <f>SUM('Risk 13'!K5:K20)</f>
        <v>0</v>
      </c>
      <c r="G14" s="46" t="str">
        <f>IF('Risk 13'!P2="","",'Risk 1'!P2)</f>
        <v/>
      </c>
      <c r="H14" s="77">
        <f>'Risk 13'!C2</f>
        <v>0</v>
      </c>
      <c r="I14" s="47"/>
      <c r="J14" s="48"/>
      <c r="K14" s="49"/>
    </row>
    <row r="15" spans="1:11" s="32" customFormat="1" ht="33" customHeight="1">
      <c r="A15" s="46">
        <f>'Risk 14'!B2</f>
        <v>14</v>
      </c>
      <c r="B15" s="76">
        <f>'Risk 14'!D2</f>
        <v>0</v>
      </c>
      <c r="C15" s="77">
        <f>'Risk 14'!E2</f>
        <v>0</v>
      </c>
      <c r="D15" s="77">
        <f>'Risk 14'!F2</f>
        <v>0</v>
      </c>
      <c r="E15" s="77">
        <f>MAX('Risk 14'!K5:K20)</f>
        <v>0</v>
      </c>
      <c r="F15" s="77">
        <f>SUM('Risk 14'!K5:K20)</f>
        <v>0</v>
      </c>
      <c r="G15" s="46" t="str">
        <f>IF('Risk 14'!P2="","",'Risk 1'!P2)</f>
        <v/>
      </c>
      <c r="H15" s="77">
        <f>'Risk 14'!C2</f>
        <v>0</v>
      </c>
      <c r="I15" s="47"/>
      <c r="J15" s="48"/>
      <c r="K15" s="49"/>
    </row>
    <row r="16" spans="1:11" s="32" customFormat="1" ht="33" customHeight="1">
      <c r="A16" s="46">
        <f>'Risk 15'!B2</f>
        <v>15</v>
      </c>
      <c r="B16" s="76">
        <f>'Risk 15'!D2</f>
        <v>0</v>
      </c>
      <c r="C16" s="77">
        <f>'Risk 15'!E2</f>
        <v>0</v>
      </c>
      <c r="D16" s="77">
        <f>'Risk 15'!F2</f>
        <v>0</v>
      </c>
      <c r="E16" s="77">
        <f>MAX('Risk 15'!K5:K20)</f>
        <v>0</v>
      </c>
      <c r="F16" s="77">
        <f>SUM('Risk 15'!K5:K20)</f>
        <v>0</v>
      </c>
      <c r="G16" s="46" t="str">
        <f>IF('Risk 15'!P2="","",'Risk 1'!P2)</f>
        <v/>
      </c>
      <c r="H16" s="77">
        <f>'Risk 15'!C2</f>
        <v>0</v>
      </c>
      <c r="I16" s="47"/>
      <c r="J16" s="48"/>
      <c r="K16" s="49"/>
    </row>
    <row r="17" spans="1:11" s="32" customFormat="1" ht="33" customHeight="1">
      <c r="A17" s="46">
        <f>'Risk 16'!B2</f>
        <v>16</v>
      </c>
      <c r="B17" s="76">
        <f>'Risk 16'!D2</f>
        <v>0</v>
      </c>
      <c r="C17" s="77">
        <f>'Risk 16'!E2</f>
        <v>0</v>
      </c>
      <c r="D17" s="77">
        <f>'Risk 16'!F2</f>
        <v>0</v>
      </c>
      <c r="E17" s="77">
        <f>MAX('Risk 16'!K5:K20)</f>
        <v>0</v>
      </c>
      <c r="F17" s="77">
        <f>SUM('Risk 16'!K5:K20)</f>
        <v>0</v>
      </c>
      <c r="G17" s="46" t="str">
        <f>IF('Risk 16'!P2="","",'Risk 1'!P2)</f>
        <v/>
      </c>
      <c r="H17" s="77">
        <f>'Risk 16'!C2</f>
        <v>0</v>
      </c>
      <c r="I17" s="47"/>
      <c r="J17" s="48"/>
      <c r="K17" s="49"/>
    </row>
    <row r="18" spans="1:11" s="32" customFormat="1" ht="33" customHeight="1">
      <c r="A18" s="46">
        <f>'Risk 17'!B2</f>
        <v>17</v>
      </c>
      <c r="B18" s="76">
        <f>'Risk 17'!D2</f>
        <v>0</v>
      </c>
      <c r="C18" s="77">
        <f>'Risk 17'!E2</f>
        <v>0</v>
      </c>
      <c r="D18" s="77">
        <f>'Risk 17'!F2</f>
        <v>0</v>
      </c>
      <c r="E18" s="77">
        <f>MAX('Risk 17'!K5:K20)</f>
        <v>0</v>
      </c>
      <c r="F18" s="77">
        <f>SUM('Risk 17'!K5:K20)</f>
        <v>0</v>
      </c>
      <c r="G18" s="46" t="str">
        <f>IF('Risk 17'!P2="","",'Risk 1'!P2)</f>
        <v/>
      </c>
      <c r="H18" s="77">
        <f>'Risk 17'!C2</f>
        <v>0</v>
      </c>
      <c r="I18" s="47"/>
      <c r="J18" s="48"/>
      <c r="K18" s="49"/>
    </row>
    <row r="19" spans="1:11" s="32" customFormat="1" ht="33" customHeight="1">
      <c r="A19" s="46">
        <f>'Risk 18'!B2</f>
        <v>18</v>
      </c>
      <c r="B19" s="76">
        <f>'Risk 18'!D2</f>
        <v>0</v>
      </c>
      <c r="C19" s="77">
        <f>'Risk 18'!E2</f>
        <v>0</v>
      </c>
      <c r="D19" s="77">
        <f>'Risk 18'!F2</f>
        <v>0</v>
      </c>
      <c r="E19" s="77">
        <f>MAX('Risk 18'!K5:K20)</f>
        <v>0</v>
      </c>
      <c r="F19" s="77">
        <f>SUM('Risk 18'!K5:K20)</f>
        <v>0</v>
      </c>
      <c r="G19" s="46" t="str">
        <f>IF('Risk 18'!P2="","",'Risk 1'!P2)</f>
        <v/>
      </c>
      <c r="H19" s="77">
        <f>'Risk 18'!C2</f>
        <v>0</v>
      </c>
      <c r="I19" s="47"/>
      <c r="J19" s="48"/>
      <c r="K19" s="49"/>
    </row>
    <row r="20" spans="1:11" s="32" customFormat="1" ht="33" customHeight="1">
      <c r="A20" s="46">
        <f>'Risk 19'!B2</f>
        <v>19</v>
      </c>
      <c r="B20" s="76">
        <f>'Risk 19'!D2</f>
        <v>0</v>
      </c>
      <c r="C20" s="77">
        <f>'Risk 19'!E2</f>
        <v>0</v>
      </c>
      <c r="D20" s="77">
        <f>'Risk 19'!F2</f>
        <v>0</v>
      </c>
      <c r="E20" s="77">
        <f>MAX('Risk 19'!K5:K20)</f>
        <v>0</v>
      </c>
      <c r="F20" s="77">
        <f>SUM('Risk 19'!K5:K20)</f>
        <v>0</v>
      </c>
      <c r="G20" s="46" t="str">
        <f>IF('Risk 19'!P2="","",'Risk 1'!P2)</f>
        <v/>
      </c>
      <c r="H20" s="77">
        <f>'Risk 19'!C2</f>
        <v>0</v>
      </c>
      <c r="I20" s="47"/>
      <c r="J20" s="48"/>
      <c r="K20" s="49"/>
    </row>
    <row r="21" spans="1:11" s="32" customFormat="1" ht="33" customHeight="1">
      <c r="A21" s="46">
        <f>'Risk 20'!B2</f>
        <v>20</v>
      </c>
      <c r="B21" s="76">
        <f>'Risk 20'!D2</f>
        <v>0</v>
      </c>
      <c r="C21" s="77">
        <f>'Risk 20'!E2</f>
        <v>0</v>
      </c>
      <c r="D21" s="77">
        <f>'Risk 20'!F2</f>
        <v>0</v>
      </c>
      <c r="E21" s="77">
        <f>MAX('Risk 20'!K5:K20)</f>
        <v>0</v>
      </c>
      <c r="F21" s="77">
        <f>SUM('Risk 20'!K5:K20)</f>
        <v>0</v>
      </c>
      <c r="G21" s="46" t="str">
        <f>IF('Risk 20'!P2="","",'Risk 1'!P2)</f>
        <v/>
      </c>
      <c r="H21" s="77">
        <f>'Risk 20'!C2</f>
        <v>0</v>
      </c>
      <c r="I21" s="47"/>
      <c r="J21" s="48"/>
      <c r="K21" s="49"/>
    </row>
    <row r="22" spans="1:11" s="32" customFormat="1" ht="33" customHeight="1">
      <c r="A22" s="46">
        <f>'Risk 21'!B2</f>
        <v>21</v>
      </c>
      <c r="B22" s="79">
        <f>'Risk 21'!D2</f>
        <v>0</v>
      </c>
      <c r="C22" s="77">
        <f>'Risk 21'!E2</f>
        <v>0</v>
      </c>
      <c r="D22" s="77">
        <f>'Risk 21'!F2</f>
        <v>0</v>
      </c>
      <c r="E22" s="77">
        <f>MAX('Risk 21'!K5:K20)</f>
        <v>0</v>
      </c>
      <c r="F22" s="77">
        <f>SUM('Risk 21'!K5:K20)</f>
        <v>0</v>
      </c>
      <c r="G22" s="77" t="str">
        <f>IF('Risk 21'!P2="","",'Risk 1'!P2)</f>
        <v/>
      </c>
      <c r="H22" s="77">
        <f>'Risk 21'!C2</f>
        <v>0</v>
      </c>
      <c r="I22" s="47"/>
      <c r="J22" s="48"/>
      <c r="K22" s="49"/>
    </row>
    <row r="23" spans="1:11" s="32" customFormat="1" ht="33" customHeight="1">
      <c r="A23" s="46">
        <f>'Risk 22'!B2</f>
        <v>22</v>
      </c>
      <c r="B23" s="79">
        <f>'Risk 22'!D2</f>
        <v>0</v>
      </c>
      <c r="C23" s="77">
        <f>'Risk 22'!E2</f>
        <v>0</v>
      </c>
      <c r="D23" s="77">
        <f>'Risk 22'!F2</f>
        <v>0</v>
      </c>
      <c r="E23" s="77">
        <f>MAX('Risk 22'!K5:K20)</f>
        <v>0</v>
      </c>
      <c r="F23" s="77">
        <f>SUM('Risk 22'!K5:K20)</f>
        <v>0</v>
      </c>
      <c r="G23" s="77" t="str">
        <f>IF('Risk 22'!P2="","",'Risk 1'!P2)</f>
        <v/>
      </c>
      <c r="H23" s="77">
        <f>'Risk 22'!C2</f>
        <v>0</v>
      </c>
      <c r="I23" s="47"/>
      <c r="J23" s="48"/>
      <c r="K23" s="49"/>
    </row>
    <row r="24" spans="1:11" s="32" customFormat="1" ht="33" customHeight="1">
      <c r="A24" s="46">
        <f>'Risk 23'!B2</f>
        <v>23</v>
      </c>
      <c r="B24" s="79">
        <f>'Risk 23'!D2</f>
        <v>0</v>
      </c>
      <c r="C24" s="77">
        <f>'Risk 23'!E2</f>
        <v>0</v>
      </c>
      <c r="D24" s="77">
        <f>'Risk 23'!F2</f>
        <v>0</v>
      </c>
      <c r="E24" s="77">
        <f>MAX('Risk 23'!K5:K20)</f>
        <v>0</v>
      </c>
      <c r="F24" s="77">
        <f>SUM('Risk 23'!K5:K20)</f>
        <v>0</v>
      </c>
      <c r="G24" s="77" t="str">
        <f>IF('Risk 23'!P2="","",'Risk 1'!P2)</f>
        <v/>
      </c>
      <c r="H24" s="77">
        <f>'Risk 23'!C2</f>
        <v>0</v>
      </c>
      <c r="I24" s="47"/>
      <c r="J24" s="48"/>
      <c r="K24" s="49"/>
    </row>
    <row r="25" spans="1:11" s="32" customFormat="1" ht="33" customHeight="1">
      <c r="A25" s="46">
        <f>'Risk 24'!B2</f>
        <v>24</v>
      </c>
      <c r="B25" s="79">
        <f>'Risk 24'!D2</f>
        <v>0</v>
      </c>
      <c r="C25" s="77">
        <f>'Risk 24'!E2</f>
        <v>0</v>
      </c>
      <c r="D25" s="77">
        <f>'Risk 24'!F2</f>
        <v>0</v>
      </c>
      <c r="E25" s="77">
        <f>MAX('Risk 24'!K5:K20)</f>
        <v>0</v>
      </c>
      <c r="F25" s="77">
        <f>SUM('Risk 24'!K5:K20)</f>
        <v>0</v>
      </c>
      <c r="G25" s="77" t="str">
        <f>IF('Risk 24'!P2="","",'Risk 1'!P2)</f>
        <v/>
      </c>
      <c r="H25" s="77">
        <f>'Risk 24'!C2</f>
        <v>0</v>
      </c>
      <c r="I25" s="47"/>
      <c r="J25" s="48"/>
      <c r="K25" s="49"/>
    </row>
    <row r="26" spans="1:11" s="32" customFormat="1" ht="33" customHeight="1">
      <c r="A26" s="46">
        <f>'Risk 25'!B2</f>
        <v>25</v>
      </c>
      <c r="B26" s="79">
        <f>'Risk 25'!D2</f>
        <v>0</v>
      </c>
      <c r="C26" s="77">
        <f>'Risk 25'!E2</f>
        <v>0</v>
      </c>
      <c r="D26" s="77">
        <f>'Risk 25'!F2</f>
        <v>0</v>
      </c>
      <c r="E26" s="77">
        <f>MAX('Risk 25'!K5:K20)</f>
        <v>0</v>
      </c>
      <c r="F26" s="77">
        <f>SUM('Risk 25'!K5:K20)</f>
        <v>0</v>
      </c>
      <c r="G26" s="77" t="str">
        <f>IF('Risk 25'!P2="","",'Risk 1'!P2)</f>
        <v/>
      </c>
      <c r="H26" s="77">
        <f>'Risk 25'!C2</f>
        <v>0</v>
      </c>
      <c r="I26" s="47"/>
      <c r="J26" s="48"/>
      <c r="K26" s="49"/>
    </row>
    <row r="27" spans="1:11" s="32" customFormat="1" ht="33" customHeight="1">
      <c r="A27" s="46">
        <f>'Risk 26'!B2</f>
        <v>26</v>
      </c>
      <c r="B27" s="79">
        <f>'Risk 26'!D2</f>
        <v>0</v>
      </c>
      <c r="C27" s="77">
        <f>'Risk 26'!E2</f>
        <v>0</v>
      </c>
      <c r="D27" s="77">
        <f>'Risk 26'!F2</f>
        <v>0</v>
      </c>
      <c r="E27" s="77">
        <f>MAX('Risk 26'!K5:K20)</f>
        <v>0</v>
      </c>
      <c r="F27" s="77">
        <f>SUM('Risk 26'!K5:K20)</f>
        <v>0</v>
      </c>
      <c r="G27" s="77" t="str">
        <f>IF('Risk 26'!P2="","",'Risk 1'!P2)</f>
        <v/>
      </c>
      <c r="H27" s="77">
        <f>'Risk 26'!C2</f>
        <v>0</v>
      </c>
      <c r="I27" s="47"/>
      <c r="J27" s="48"/>
      <c r="K27" s="49"/>
    </row>
    <row r="28" spans="1:11" s="32" customFormat="1" ht="33" customHeight="1">
      <c r="A28" s="46">
        <f>'Risk 27'!B2</f>
        <v>27</v>
      </c>
      <c r="B28" s="79">
        <f>'Risk 27'!D2</f>
        <v>0</v>
      </c>
      <c r="C28" s="77">
        <f>'Risk 27'!E2</f>
        <v>0</v>
      </c>
      <c r="D28" s="77">
        <f>'Risk 27'!F2</f>
        <v>0</v>
      </c>
      <c r="E28" s="77">
        <f>MAX('Risk 27'!K5:K20)</f>
        <v>0</v>
      </c>
      <c r="F28" s="77">
        <f>SUM('Risk 27'!K5:K20)</f>
        <v>0</v>
      </c>
      <c r="G28" s="77" t="str">
        <f>IF('Risk 27'!P2="","",'Risk 1'!P2)</f>
        <v/>
      </c>
      <c r="H28" s="77">
        <f>'Risk 27'!C2</f>
        <v>0</v>
      </c>
      <c r="I28" s="47"/>
      <c r="J28" s="48"/>
      <c r="K28" s="49"/>
    </row>
    <row r="29" spans="1:11" s="32" customFormat="1" ht="33" customHeight="1">
      <c r="A29" s="46">
        <f>'Risk 28'!B2</f>
        <v>28</v>
      </c>
      <c r="B29" s="79">
        <f>'Risk 28'!D2</f>
        <v>0</v>
      </c>
      <c r="C29" s="77">
        <f>'Risk 28'!E2</f>
        <v>0</v>
      </c>
      <c r="D29" s="77">
        <f>'Risk 28'!F2</f>
        <v>0</v>
      </c>
      <c r="E29" s="77">
        <f>MAX('Risk 28'!K5:K20)</f>
        <v>0</v>
      </c>
      <c r="F29" s="77">
        <f>SUM('Risk 28'!K5:K20)</f>
        <v>0</v>
      </c>
      <c r="G29" s="77" t="str">
        <f>IF('Risk 28'!P2="","",'Risk 1'!P2)</f>
        <v/>
      </c>
      <c r="H29" s="77">
        <f>'Risk 28'!C2</f>
        <v>0</v>
      </c>
      <c r="I29" s="47"/>
      <c r="J29" s="48"/>
      <c r="K29" s="49"/>
    </row>
    <row r="30" spans="1:11" s="32" customFormat="1" ht="33" customHeight="1">
      <c r="A30" s="46">
        <f>'Risk 29'!B2</f>
        <v>29</v>
      </c>
      <c r="B30" s="79">
        <f>'Risk 29'!D2</f>
        <v>0</v>
      </c>
      <c r="C30" s="77">
        <f>'Risk 29'!E2</f>
        <v>0</v>
      </c>
      <c r="D30" s="77">
        <f>'Risk 29'!F2</f>
        <v>0</v>
      </c>
      <c r="E30" s="77">
        <f>MAX('Risk 29'!K5:K20)</f>
        <v>0</v>
      </c>
      <c r="F30" s="77">
        <f>SUM('Risk 29'!K5:K20)</f>
        <v>0</v>
      </c>
      <c r="G30" s="77" t="str">
        <f>IF('Risk 29'!P2="","",'Risk 1'!P2)</f>
        <v/>
      </c>
      <c r="H30" s="77">
        <f>'Risk 29'!C2</f>
        <v>0</v>
      </c>
      <c r="I30" s="47"/>
      <c r="J30" s="48"/>
      <c r="K30" s="49"/>
    </row>
    <row r="31" spans="1:11" s="32" customFormat="1" ht="33" customHeight="1">
      <c r="A31" s="46">
        <f>'Risk 30'!B2</f>
        <v>30</v>
      </c>
      <c r="B31" s="79">
        <f>'Risk 30'!D2</f>
        <v>0</v>
      </c>
      <c r="C31" s="77">
        <f>'Risk 30'!E2</f>
        <v>0</v>
      </c>
      <c r="D31" s="77">
        <f>'Risk 30'!F2</f>
        <v>0</v>
      </c>
      <c r="E31" s="77">
        <f>MAX('Risk 30'!K5:K20)</f>
        <v>0</v>
      </c>
      <c r="F31" s="77">
        <f>SUM('Risk 30'!K5:K20)</f>
        <v>0</v>
      </c>
      <c r="G31" s="77" t="str">
        <f>IF('Risk 30'!P2="","",'Risk 1'!P2)</f>
        <v/>
      </c>
      <c r="H31" s="77">
        <f>'Risk 30'!C2</f>
        <v>0</v>
      </c>
      <c r="I31" s="47"/>
      <c r="J31" s="48"/>
      <c r="K31" s="49"/>
    </row>
    <row r="32" spans="1:11" s="32" customFormat="1" ht="33" customHeight="1">
      <c r="A32" s="80"/>
      <c r="B32" s="81"/>
      <c r="C32" s="80"/>
      <c r="D32" s="80"/>
      <c r="E32" s="82"/>
      <c r="F32" s="82"/>
      <c r="G32" s="80"/>
      <c r="H32" s="80"/>
      <c r="I32" s="83"/>
      <c r="J32" s="84"/>
      <c r="K32" s="80"/>
    </row>
    <row r="33" spans="1:11" s="32" customFormat="1" ht="33" customHeight="1">
      <c r="A33" s="80"/>
      <c r="B33" s="81"/>
      <c r="C33" s="80"/>
      <c r="D33" s="80"/>
      <c r="E33" s="82"/>
      <c r="F33" s="82"/>
      <c r="G33" s="80"/>
      <c r="H33" s="80"/>
      <c r="I33" s="83"/>
      <c r="J33" s="84"/>
      <c r="K33" s="80"/>
    </row>
    <row r="34" spans="1:11" s="32" customFormat="1" ht="33" customHeight="1">
      <c r="A34" s="80"/>
      <c r="B34" s="81"/>
      <c r="C34" s="80"/>
      <c r="D34" s="80"/>
      <c r="E34" s="82"/>
      <c r="F34" s="82"/>
      <c r="G34" s="80"/>
      <c r="H34" s="80"/>
      <c r="I34" s="83"/>
      <c r="J34" s="84"/>
      <c r="K34" s="80"/>
    </row>
    <row r="35" spans="1:11" s="32" customFormat="1" ht="33" customHeight="1">
      <c r="A35" s="80"/>
      <c r="B35" s="81"/>
      <c r="C35" s="80"/>
      <c r="D35" s="80"/>
      <c r="E35" s="82"/>
      <c r="F35" s="82"/>
      <c r="G35" s="80"/>
      <c r="H35" s="80"/>
      <c r="I35" s="83"/>
      <c r="J35" s="84"/>
      <c r="K35" s="80"/>
    </row>
    <row r="36" spans="1:11" s="32" customFormat="1" ht="33" customHeight="1">
      <c r="A36" s="80"/>
      <c r="B36" s="81"/>
      <c r="C36" s="80"/>
      <c r="D36" s="80"/>
      <c r="E36" s="82"/>
      <c r="F36" s="82"/>
      <c r="G36" s="80"/>
      <c r="H36" s="80"/>
      <c r="I36" s="83"/>
      <c r="J36" s="84"/>
      <c r="K36" s="80"/>
    </row>
    <row r="37" spans="1:11" s="32" customFormat="1" ht="33" customHeight="1">
      <c r="A37" s="80"/>
      <c r="B37" s="81"/>
      <c r="C37" s="80"/>
      <c r="D37" s="80"/>
      <c r="E37" s="82"/>
      <c r="F37" s="82"/>
      <c r="G37" s="80"/>
      <c r="H37" s="80"/>
      <c r="I37" s="83"/>
      <c r="J37" s="84"/>
      <c r="K37" s="80"/>
    </row>
    <row r="38" spans="1:11" s="32" customFormat="1" ht="33" customHeight="1">
      <c r="A38" s="80"/>
      <c r="B38" s="81"/>
      <c r="C38" s="80"/>
      <c r="D38" s="80"/>
      <c r="E38" s="82"/>
      <c r="F38" s="82"/>
      <c r="G38" s="80"/>
      <c r="H38" s="80"/>
      <c r="I38" s="83"/>
      <c r="J38" s="84"/>
      <c r="K38" s="80"/>
    </row>
    <row r="39" spans="1:11" s="32" customFormat="1" ht="33" customHeight="1">
      <c r="A39" s="80"/>
      <c r="B39" s="81"/>
      <c r="C39" s="80"/>
      <c r="D39" s="80"/>
      <c r="E39" s="82"/>
      <c r="F39" s="82"/>
      <c r="G39" s="80"/>
      <c r="H39" s="80"/>
      <c r="I39" s="83"/>
      <c r="J39" s="84"/>
      <c r="K39" s="80"/>
    </row>
    <row r="40" spans="1:11" s="32" customFormat="1" ht="33" customHeight="1">
      <c r="A40" s="80"/>
      <c r="B40" s="81"/>
      <c r="C40" s="80"/>
      <c r="D40" s="80"/>
      <c r="E40" s="82"/>
      <c r="F40" s="82"/>
      <c r="G40" s="80"/>
      <c r="H40" s="80"/>
      <c r="I40" s="83"/>
      <c r="J40" s="84"/>
      <c r="K40" s="80"/>
    </row>
    <row r="41" spans="1:11" s="32" customFormat="1" ht="33" customHeight="1">
      <c r="A41" s="80"/>
      <c r="B41" s="81"/>
      <c r="C41" s="80"/>
      <c r="D41" s="80"/>
      <c r="E41" s="82"/>
      <c r="F41" s="82"/>
      <c r="G41" s="80"/>
      <c r="H41" s="80"/>
      <c r="I41" s="83"/>
      <c r="J41" s="84"/>
      <c r="K41" s="80"/>
    </row>
    <row r="42" spans="1:11" s="32" customFormat="1" ht="33" customHeight="1">
      <c r="A42" s="80"/>
      <c r="B42" s="81"/>
      <c r="C42" s="80"/>
      <c r="D42" s="80"/>
      <c r="E42" s="82"/>
      <c r="F42" s="82"/>
      <c r="G42" s="80"/>
      <c r="H42" s="80"/>
      <c r="I42" s="83"/>
      <c r="J42" s="84"/>
      <c r="K42" s="80"/>
    </row>
    <row r="43" spans="1:11" s="32" customFormat="1" ht="33" customHeight="1">
      <c r="A43" s="38"/>
      <c r="B43" s="41"/>
      <c r="C43" s="38"/>
      <c r="D43" s="38"/>
      <c r="E43" s="42"/>
      <c r="F43" s="42"/>
      <c r="G43" s="38"/>
      <c r="H43" s="38"/>
      <c r="I43" s="39"/>
      <c r="J43" s="40"/>
      <c r="K43" s="38"/>
    </row>
    <row r="44" spans="1:11" s="32" customFormat="1" ht="33" customHeight="1">
      <c r="A44" s="38"/>
      <c r="B44" s="41"/>
      <c r="C44" s="38"/>
      <c r="D44" s="38"/>
      <c r="E44" s="42"/>
      <c r="F44" s="42"/>
      <c r="G44" s="38"/>
      <c r="H44" s="38"/>
      <c r="I44" s="39"/>
      <c r="J44" s="40"/>
      <c r="K44" s="38"/>
    </row>
    <row r="45" spans="1:11" s="32" customFormat="1" ht="33" customHeight="1">
      <c r="A45" s="38"/>
      <c r="B45" s="41"/>
      <c r="C45" s="38"/>
      <c r="D45" s="38"/>
      <c r="E45" s="42"/>
      <c r="F45" s="42"/>
      <c r="G45" s="38"/>
      <c r="H45" s="38"/>
      <c r="I45" s="39"/>
      <c r="J45" s="40"/>
      <c r="K45" s="38"/>
    </row>
    <row r="46" spans="1:11" s="32" customFormat="1" ht="33" customHeight="1">
      <c r="A46" s="38"/>
      <c r="B46" s="41"/>
      <c r="C46" s="38"/>
      <c r="D46" s="38"/>
      <c r="E46" s="42"/>
      <c r="F46" s="42"/>
      <c r="G46" s="38"/>
      <c r="H46" s="38"/>
      <c r="I46" s="39"/>
      <c r="J46" s="40"/>
      <c r="K46" s="38"/>
    </row>
    <row r="47" spans="1:11" s="32" customFormat="1" ht="33" customHeight="1">
      <c r="A47" s="38"/>
      <c r="B47" s="41"/>
      <c r="C47" s="38"/>
      <c r="D47" s="38"/>
      <c r="E47" s="42"/>
      <c r="F47" s="42"/>
      <c r="G47" s="38"/>
      <c r="H47" s="38"/>
      <c r="I47" s="39"/>
      <c r="J47" s="40"/>
      <c r="K47" s="38"/>
    </row>
    <row r="48" spans="1:11" s="32" customFormat="1" ht="33" customHeight="1">
      <c r="A48" s="38"/>
      <c r="B48" s="41"/>
      <c r="C48" s="38"/>
      <c r="D48" s="38"/>
      <c r="E48" s="42"/>
      <c r="F48" s="42"/>
      <c r="G48" s="38"/>
      <c r="H48" s="38"/>
      <c r="I48" s="39"/>
      <c r="J48" s="40"/>
      <c r="K48" s="38"/>
    </row>
    <row r="49" spans="1:11" s="32" customFormat="1" ht="33" customHeight="1">
      <c r="A49" s="38"/>
      <c r="B49" s="41"/>
      <c r="C49" s="38"/>
      <c r="D49" s="38"/>
      <c r="E49" s="42"/>
      <c r="F49" s="42"/>
      <c r="G49" s="38"/>
      <c r="H49" s="38"/>
      <c r="I49" s="39"/>
      <c r="J49" s="40"/>
      <c r="K49" s="38"/>
    </row>
    <row r="50" spans="1:11" s="32" customFormat="1" ht="33" customHeight="1">
      <c r="A50" s="38"/>
      <c r="B50" s="41"/>
      <c r="C50" s="38"/>
      <c r="D50" s="38"/>
      <c r="E50" s="42"/>
      <c r="F50" s="42"/>
      <c r="G50" s="38"/>
      <c r="H50" s="38"/>
      <c r="I50" s="39"/>
      <c r="J50" s="40"/>
      <c r="K50" s="38"/>
    </row>
    <row r="51" spans="1:11" s="32" customFormat="1" ht="33" customHeight="1">
      <c r="A51" s="38"/>
      <c r="B51" s="41"/>
      <c r="C51" s="38"/>
      <c r="D51" s="38"/>
      <c r="E51" s="42"/>
      <c r="F51" s="42"/>
      <c r="G51" s="38"/>
      <c r="H51" s="38"/>
      <c r="I51" s="39"/>
      <c r="J51" s="40"/>
      <c r="K51" s="38"/>
    </row>
    <row r="52" spans="1:11" s="32" customFormat="1" ht="33" customHeight="1">
      <c r="A52" s="38"/>
      <c r="B52" s="41"/>
      <c r="C52" s="38"/>
      <c r="D52" s="38"/>
      <c r="E52" s="42"/>
      <c r="F52" s="42"/>
      <c r="G52" s="38"/>
      <c r="H52" s="38"/>
      <c r="I52" s="39"/>
      <c r="J52" s="40"/>
      <c r="K52" s="38"/>
    </row>
    <row r="53" spans="1:11" s="32" customFormat="1" ht="33" customHeight="1">
      <c r="A53" s="38"/>
      <c r="B53" s="41"/>
      <c r="C53" s="38"/>
      <c r="D53" s="38"/>
      <c r="E53" s="42"/>
      <c r="F53" s="42"/>
      <c r="G53" s="38"/>
      <c r="H53" s="38"/>
      <c r="I53" s="39"/>
      <c r="J53" s="40"/>
      <c r="K53" s="38"/>
    </row>
    <row r="54" spans="1:11" s="32" customFormat="1" ht="33" customHeight="1">
      <c r="A54" s="38"/>
      <c r="B54" s="41"/>
      <c r="C54" s="38"/>
      <c r="D54" s="38"/>
      <c r="E54" s="42"/>
      <c r="F54" s="42"/>
      <c r="G54" s="38"/>
      <c r="H54" s="38"/>
      <c r="I54" s="38"/>
      <c r="J54" s="40"/>
      <c r="K54" s="38"/>
    </row>
    <row r="55" spans="1:11" s="32" customFormat="1" ht="33" customHeight="1">
      <c r="A55" s="38"/>
      <c r="B55" s="41"/>
      <c r="C55" s="38"/>
      <c r="D55" s="38"/>
      <c r="E55" s="42"/>
      <c r="F55" s="42"/>
      <c r="G55" s="38"/>
      <c r="H55" s="38"/>
      <c r="I55" s="38"/>
      <c r="J55" s="40"/>
      <c r="K55" s="38"/>
    </row>
    <row r="56" spans="1:11" s="32" customFormat="1" ht="33" customHeight="1">
      <c r="A56" s="38"/>
      <c r="B56" s="41"/>
      <c r="C56" s="38"/>
      <c r="D56" s="38"/>
      <c r="E56" s="42"/>
      <c r="F56" s="42"/>
      <c r="G56" s="38"/>
      <c r="H56" s="38"/>
      <c r="I56" s="38"/>
      <c r="J56" s="40"/>
      <c r="K56" s="38"/>
    </row>
    <row r="57" spans="1:11" s="32" customFormat="1" ht="33" customHeight="1">
      <c r="A57" s="38"/>
      <c r="B57" s="41"/>
      <c r="C57" s="38"/>
      <c r="D57" s="38"/>
      <c r="E57" s="42"/>
      <c r="F57" s="42"/>
      <c r="G57" s="38"/>
      <c r="H57" s="38"/>
      <c r="I57" s="38"/>
      <c r="J57" s="40"/>
      <c r="K57" s="38"/>
    </row>
    <row r="58" spans="1:11" s="32" customFormat="1" ht="33" customHeight="1">
      <c r="A58" s="38"/>
      <c r="B58" s="41"/>
      <c r="C58" s="38"/>
      <c r="D58" s="38"/>
      <c r="E58" s="42"/>
      <c r="F58" s="42"/>
      <c r="G58" s="38"/>
      <c r="H58" s="38"/>
      <c r="I58" s="38"/>
      <c r="J58" s="40"/>
      <c r="K58" s="38"/>
    </row>
    <row r="59" spans="1:11" s="32" customFormat="1" ht="33" customHeight="1">
      <c r="A59" s="38"/>
      <c r="B59" s="41"/>
      <c r="C59" s="38"/>
      <c r="D59" s="38"/>
      <c r="E59" s="42"/>
      <c r="F59" s="42"/>
      <c r="G59" s="38"/>
      <c r="H59" s="38"/>
      <c r="I59" s="38"/>
      <c r="J59" s="40"/>
      <c r="K59" s="38"/>
    </row>
    <row r="60" spans="1:11" s="32" customFormat="1" ht="33" customHeight="1">
      <c r="A60" s="38"/>
      <c r="B60" s="41"/>
      <c r="C60" s="38"/>
      <c r="D60" s="38"/>
      <c r="E60" s="42"/>
      <c r="F60" s="42"/>
      <c r="G60" s="38"/>
      <c r="H60" s="38"/>
      <c r="I60" s="38"/>
      <c r="J60" s="40"/>
      <c r="K60" s="38"/>
    </row>
    <row r="61" spans="1:11" s="32" customFormat="1" ht="33" customHeight="1">
      <c r="A61" s="38"/>
      <c r="B61" s="41"/>
      <c r="C61" s="38"/>
      <c r="D61" s="38"/>
      <c r="E61" s="42"/>
      <c r="F61" s="42"/>
      <c r="G61" s="38"/>
      <c r="H61" s="38"/>
      <c r="I61" s="38"/>
      <c r="J61" s="40"/>
      <c r="K61" s="38"/>
    </row>
    <row r="62" spans="1:11" s="32" customFormat="1" ht="33" customHeight="1">
      <c r="A62" s="38"/>
      <c r="B62" s="41"/>
      <c r="C62" s="38"/>
      <c r="D62" s="38"/>
      <c r="E62" s="42"/>
      <c r="F62" s="42"/>
      <c r="G62" s="38"/>
      <c r="H62" s="38"/>
      <c r="I62" s="38"/>
      <c r="J62" s="40"/>
      <c r="K62" s="38"/>
    </row>
    <row r="63" spans="1:11" s="32" customFormat="1" ht="33" customHeight="1">
      <c r="A63" s="38"/>
      <c r="B63" s="41"/>
      <c r="C63" s="38"/>
      <c r="D63" s="38"/>
      <c r="E63" s="42"/>
      <c r="F63" s="42"/>
      <c r="G63" s="38"/>
      <c r="H63" s="38"/>
      <c r="I63" s="38"/>
      <c r="J63" s="40"/>
      <c r="K63" s="38"/>
    </row>
    <row r="64" spans="1:11" s="32" customFormat="1" ht="33" customHeight="1">
      <c r="A64" s="38"/>
      <c r="B64" s="41"/>
      <c r="C64" s="38"/>
      <c r="D64" s="38"/>
      <c r="E64" s="42"/>
      <c r="F64" s="42"/>
      <c r="G64" s="38"/>
      <c r="H64" s="38"/>
      <c r="I64" s="38"/>
      <c r="J64" s="85"/>
      <c r="K64" s="38"/>
    </row>
    <row r="65" spans="1:11" s="32" customFormat="1" ht="33" customHeight="1">
      <c r="A65" s="38"/>
      <c r="B65" s="41"/>
      <c r="C65" s="38"/>
      <c r="D65" s="38"/>
      <c r="E65" s="42"/>
      <c r="F65" s="42"/>
      <c r="G65" s="38"/>
      <c r="H65" s="38"/>
      <c r="I65" s="38"/>
      <c r="J65" s="85"/>
      <c r="K65" s="38"/>
    </row>
    <row r="66" spans="1:11" s="32" customFormat="1" ht="33" customHeight="1">
      <c r="A66" s="38"/>
      <c r="B66" s="41"/>
      <c r="C66" s="38"/>
      <c r="D66" s="38"/>
      <c r="E66" s="42"/>
      <c r="F66" s="42"/>
      <c r="G66" s="38"/>
      <c r="H66" s="38"/>
      <c r="I66" s="38"/>
      <c r="J66" s="85"/>
      <c r="K66" s="38"/>
    </row>
    <row r="67" spans="1:11" s="32" customFormat="1" ht="33" customHeight="1">
      <c r="A67" s="38"/>
      <c r="B67" s="41"/>
      <c r="C67" s="38"/>
      <c r="D67" s="38"/>
      <c r="E67" s="42"/>
      <c r="F67" s="42"/>
      <c r="G67" s="38"/>
      <c r="H67" s="38"/>
      <c r="I67" s="38"/>
      <c r="J67" s="85"/>
      <c r="K67" s="38"/>
    </row>
    <row r="68" spans="1:11" s="32" customFormat="1" ht="33" customHeight="1">
      <c r="A68" s="38"/>
      <c r="B68" s="41"/>
      <c r="C68" s="38"/>
      <c r="D68" s="38"/>
      <c r="E68" s="42"/>
      <c r="F68" s="42"/>
      <c r="G68" s="38"/>
      <c r="H68" s="38"/>
      <c r="I68" s="38"/>
      <c r="J68" s="85"/>
      <c r="K68" s="38"/>
    </row>
    <row r="69" spans="1:11" s="32" customFormat="1" ht="33" customHeight="1">
      <c r="A69" s="38"/>
      <c r="B69" s="41"/>
      <c r="C69" s="38"/>
      <c r="D69" s="38"/>
      <c r="E69" s="42"/>
      <c r="F69" s="42"/>
      <c r="G69" s="38"/>
      <c r="H69" s="38"/>
      <c r="I69" s="38"/>
      <c r="J69" s="85"/>
      <c r="K69" s="38"/>
    </row>
    <row r="70" spans="1:11" s="32" customFormat="1" ht="33" customHeight="1">
      <c r="A70" s="38"/>
      <c r="B70" s="41"/>
      <c r="C70" s="38"/>
      <c r="D70" s="38"/>
      <c r="E70" s="42"/>
      <c r="F70" s="42"/>
      <c r="G70" s="38"/>
      <c r="H70" s="38"/>
      <c r="I70" s="38"/>
      <c r="J70" s="85"/>
      <c r="K70" s="38"/>
    </row>
    <row r="71" spans="1:11" s="32" customFormat="1" ht="33" customHeight="1">
      <c r="A71" s="38"/>
      <c r="B71" s="41"/>
      <c r="C71" s="38"/>
      <c r="D71" s="38"/>
      <c r="E71" s="42"/>
      <c r="F71" s="42"/>
      <c r="G71" s="38"/>
      <c r="H71" s="38"/>
      <c r="I71" s="38"/>
      <c r="J71" s="85"/>
      <c r="K71" s="38"/>
    </row>
    <row r="72" spans="1:11" s="32" customFormat="1" ht="33" customHeight="1">
      <c r="A72" s="38"/>
      <c r="B72" s="41"/>
      <c r="C72" s="38"/>
      <c r="D72" s="38"/>
      <c r="E72" s="42"/>
      <c r="F72" s="42"/>
      <c r="G72" s="38"/>
      <c r="H72" s="38"/>
      <c r="I72" s="38"/>
      <c r="J72" s="85"/>
      <c r="K72" s="38"/>
    </row>
    <row r="73" spans="1:11" s="32" customFormat="1" ht="33" customHeight="1">
      <c r="A73" s="38"/>
      <c r="B73" s="41"/>
      <c r="C73" s="38"/>
      <c r="D73" s="38"/>
      <c r="E73" s="42"/>
      <c r="F73" s="42"/>
      <c r="G73" s="38"/>
      <c r="H73" s="38"/>
      <c r="I73" s="38"/>
      <c r="J73" s="85"/>
      <c r="K73" s="38"/>
    </row>
    <row r="74" spans="1:11" s="32" customFormat="1" ht="33" customHeight="1">
      <c r="A74" s="38"/>
      <c r="B74" s="41"/>
      <c r="C74" s="38"/>
      <c r="D74" s="38"/>
      <c r="E74" s="42"/>
      <c r="F74" s="42"/>
      <c r="G74" s="38"/>
      <c r="H74" s="38"/>
      <c r="I74" s="38"/>
      <c r="J74" s="85"/>
      <c r="K74" s="38"/>
    </row>
    <row r="75" spans="1:11" s="32" customFormat="1" ht="33" customHeight="1">
      <c r="A75" s="38"/>
      <c r="B75" s="41"/>
      <c r="C75" s="38"/>
      <c r="D75" s="38"/>
      <c r="E75" s="42"/>
      <c r="F75" s="42"/>
      <c r="G75" s="38"/>
      <c r="H75" s="38"/>
      <c r="I75" s="38"/>
      <c r="J75" s="85"/>
      <c r="K75" s="38"/>
    </row>
    <row r="76" spans="1:11" s="32" customFormat="1" ht="33" customHeight="1">
      <c r="A76" s="38"/>
      <c r="B76" s="41"/>
      <c r="C76" s="38"/>
      <c r="D76" s="38"/>
      <c r="E76" s="42"/>
      <c r="F76" s="42"/>
      <c r="G76" s="38"/>
      <c r="H76" s="38"/>
      <c r="I76" s="38"/>
      <c r="J76" s="85"/>
      <c r="K76" s="38"/>
    </row>
    <row r="77" spans="1:11" s="32" customFormat="1" ht="33" customHeight="1">
      <c r="A77" s="38"/>
      <c r="B77" s="86"/>
      <c r="C77" s="38"/>
      <c r="D77" s="38"/>
      <c r="E77" s="42"/>
      <c r="F77" s="42"/>
      <c r="G77" s="38"/>
      <c r="H77" s="38"/>
      <c r="I77" s="38"/>
      <c r="J77" s="85"/>
      <c r="K77" s="38"/>
    </row>
    <row r="78" spans="1:11" s="32" customFormat="1" ht="33" customHeight="1">
      <c r="A78" s="38"/>
      <c r="B78" s="41"/>
      <c r="C78" s="38"/>
      <c r="D78" s="38"/>
      <c r="E78" s="42"/>
      <c r="F78" s="42"/>
      <c r="G78" s="38"/>
      <c r="H78" s="38"/>
      <c r="I78" s="38"/>
      <c r="J78" s="85"/>
      <c r="K78" s="38"/>
    </row>
    <row r="79" spans="1:11" s="32" customFormat="1" ht="33" customHeight="1">
      <c r="A79" s="38"/>
      <c r="B79" s="41"/>
      <c r="C79" s="38"/>
      <c r="D79" s="38"/>
      <c r="E79" s="42"/>
      <c r="F79" s="42"/>
      <c r="G79" s="38"/>
      <c r="H79" s="38"/>
      <c r="I79" s="38"/>
      <c r="J79" s="85"/>
      <c r="K79" s="38"/>
    </row>
    <row r="80" spans="1:11" s="32" customFormat="1" ht="33" customHeight="1">
      <c r="A80" s="38"/>
      <c r="B80" s="41"/>
      <c r="C80" s="38"/>
      <c r="D80" s="38"/>
      <c r="E80" s="42"/>
      <c r="F80" s="42"/>
      <c r="G80" s="38"/>
      <c r="H80" s="38"/>
      <c r="I80" s="38"/>
      <c r="J80" s="85"/>
      <c r="K80" s="38"/>
    </row>
    <row r="81" spans="1:11" s="32" customFormat="1" ht="33" customHeight="1">
      <c r="A81" s="38"/>
      <c r="B81" s="41"/>
      <c r="C81" s="38"/>
      <c r="D81" s="38"/>
      <c r="E81" s="42"/>
      <c r="F81" s="42"/>
      <c r="G81" s="38"/>
      <c r="H81" s="38"/>
      <c r="I81" s="38"/>
      <c r="J81" s="85"/>
      <c r="K81" s="38"/>
    </row>
    <row r="82" spans="1:11" s="32" customFormat="1" ht="33" customHeight="1">
      <c r="A82" s="38"/>
      <c r="B82" s="41"/>
      <c r="C82" s="38"/>
      <c r="D82" s="38"/>
      <c r="E82" s="42"/>
      <c r="F82" s="42"/>
      <c r="G82" s="38"/>
      <c r="H82" s="38"/>
      <c r="I82" s="38"/>
      <c r="J82" s="85"/>
      <c r="K82" s="38"/>
    </row>
    <row r="83" spans="1:11" s="32" customFormat="1" ht="33" customHeight="1">
      <c r="A83" s="38"/>
      <c r="B83" s="41"/>
      <c r="C83" s="38"/>
      <c r="D83" s="38"/>
      <c r="E83" s="42"/>
      <c r="F83" s="42"/>
      <c r="G83" s="38"/>
      <c r="H83" s="38"/>
      <c r="I83" s="38"/>
      <c r="J83" s="85"/>
      <c r="K83" s="38"/>
    </row>
    <row r="84" spans="1:11" s="32" customFormat="1" ht="33" customHeight="1">
      <c r="A84" s="38"/>
      <c r="B84" s="41"/>
      <c r="C84" s="38"/>
      <c r="D84" s="38"/>
      <c r="E84" s="42"/>
      <c r="F84" s="42"/>
      <c r="G84" s="38"/>
      <c r="H84" s="38"/>
      <c r="I84" s="38"/>
      <c r="J84" s="85"/>
      <c r="K84" s="38"/>
    </row>
    <row r="85" spans="1:11" s="32" customFormat="1" ht="33" customHeight="1">
      <c r="A85" s="38"/>
      <c r="B85" s="41"/>
      <c r="C85" s="38"/>
      <c r="D85" s="38"/>
      <c r="E85" s="42"/>
      <c r="F85" s="42"/>
      <c r="G85" s="38"/>
      <c r="H85" s="38"/>
      <c r="I85" s="38"/>
      <c r="J85" s="85"/>
      <c r="K85" s="38"/>
    </row>
    <row r="86" spans="1:11" s="32" customFormat="1" ht="33" customHeight="1">
      <c r="A86" s="38"/>
      <c r="B86" s="41"/>
      <c r="C86" s="38"/>
      <c r="D86" s="38"/>
      <c r="E86" s="42"/>
      <c r="F86" s="42"/>
      <c r="G86" s="38"/>
      <c r="H86" s="38"/>
      <c r="I86" s="38"/>
      <c r="J86" s="85"/>
      <c r="K86" s="38"/>
    </row>
    <row r="87" spans="1:11" s="32" customFormat="1" ht="33" customHeight="1">
      <c r="A87" s="38"/>
      <c r="B87" s="41"/>
      <c r="C87" s="38"/>
      <c r="D87" s="38"/>
      <c r="E87" s="42"/>
      <c r="F87" s="42"/>
      <c r="G87" s="38"/>
      <c r="H87" s="38"/>
      <c r="I87" s="38"/>
      <c r="J87" s="85"/>
      <c r="K87" s="38"/>
    </row>
    <row r="88" spans="1:11" s="32" customFormat="1" ht="33" customHeight="1">
      <c r="A88" s="38"/>
      <c r="B88" s="41"/>
      <c r="C88" s="38"/>
      <c r="D88" s="38"/>
      <c r="E88" s="42"/>
      <c r="F88" s="42"/>
      <c r="G88" s="38"/>
      <c r="H88" s="38"/>
      <c r="I88" s="38"/>
      <c r="J88" s="85"/>
      <c r="K88" s="38"/>
    </row>
    <row r="89" spans="1:11" s="32" customFormat="1" ht="33" customHeight="1">
      <c r="A89" s="38"/>
      <c r="B89" s="41"/>
      <c r="C89" s="38"/>
      <c r="D89" s="38"/>
      <c r="E89" s="42"/>
      <c r="F89" s="42"/>
      <c r="G89" s="38"/>
      <c r="H89" s="38"/>
      <c r="I89" s="38"/>
      <c r="J89" s="85"/>
      <c r="K89" s="38"/>
    </row>
    <row r="90" spans="1:11" s="32" customFormat="1" ht="33" customHeight="1">
      <c r="A90" s="38"/>
      <c r="B90" s="41"/>
      <c r="C90" s="38"/>
      <c r="D90" s="38"/>
      <c r="E90" s="42"/>
      <c r="F90" s="42"/>
      <c r="G90" s="38"/>
      <c r="H90" s="38"/>
      <c r="I90" s="38"/>
      <c r="J90" s="85"/>
      <c r="K90" s="38"/>
    </row>
    <row r="91" spans="1:11" s="32" customFormat="1" ht="33" customHeight="1">
      <c r="A91" s="38"/>
      <c r="B91" s="41"/>
      <c r="C91" s="38"/>
      <c r="D91" s="38"/>
      <c r="E91" s="42"/>
      <c r="F91" s="42"/>
      <c r="G91" s="38"/>
      <c r="H91" s="38"/>
      <c r="I91" s="38"/>
      <c r="J91" s="85"/>
      <c r="K91" s="38"/>
    </row>
    <row r="92" spans="1:11" s="32" customFormat="1" ht="33" customHeight="1">
      <c r="A92" s="38"/>
      <c r="B92" s="41"/>
      <c r="C92" s="38"/>
      <c r="D92" s="38"/>
      <c r="E92" s="38"/>
      <c r="F92" s="38"/>
      <c r="G92" s="38"/>
      <c r="H92" s="38"/>
      <c r="I92" s="38"/>
      <c r="J92" s="85"/>
      <c r="K92" s="38"/>
    </row>
    <row r="93" spans="1:11" s="32" customFormat="1" ht="33" customHeight="1">
      <c r="A93" s="38"/>
      <c r="B93" s="41"/>
      <c r="C93" s="38"/>
      <c r="D93" s="38"/>
      <c r="E93" s="38"/>
      <c r="F93" s="38"/>
      <c r="G93" s="38"/>
      <c r="H93" s="38"/>
      <c r="I93" s="38"/>
      <c r="J93" s="85"/>
      <c r="K93" s="38"/>
    </row>
    <row r="94" spans="1:11" s="32" customFormat="1" ht="33" customHeight="1">
      <c r="A94" s="38"/>
      <c r="B94" s="41"/>
      <c r="C94" s="38"/>
      <c r="D94" s="38"/>
      <c r="E94" s="38"/>
      <c r="F94" s="38"/>
      <c r="G94" s="38"/>
      <c r="H94" s="38"/>
      <c r="I94" s="38"/>
      <c r="J94" s="85"/>
      <c r="K94" s="38"/>
    </row>
    <row r="95" spans="1:11" s="32" customFormat="1" ht="33" customHeight="1">
      <c r="A95" s="38"/>
      <c r="B95" s="41"/>
      <c r="C95" s="38"/>
      <c r="D95" s="38"/>
      <c r="E95" s="38"/>
      <c r="F95" s="38"/>
      <c r="G95" s="38"/>
      <c r="H95" s="38"/>
      <c r="I95" s="38"/>
      <c r="J95" s="85"/>
      <c r="K95" s="38"/>
    </row>
    <row r="96" spans="1:11" s="32" customFormat="1" ht="33" customHeight="1">
      <c r="A96" s="38"/>
      <c r="B96" s="41"/>
      <c r="C96" s="38"/>
      <c r="D96" s="38"/>
      <c r="E96" s="38"/>
      <c r="F96" s="38"/>
      <c r="G96" s="38"/>
      <c r="H96" s="38"/>
      <c r="I96" s="38"/>
      <c r="J96" s="85"/>
      <c r="K96" s="38"/>
    </row>
    <row r="97" spans="1:11" s="32" customFormat="1" ht="33" customHeight="1">
      <c r="A97" s="38"/>
      <c r="B97" s="41"/>
      <c r="C97" s="38"/>
      <c r="D97" s="38"/>
      <c r="E97" s="38"/>
      <c r="F97" s="38"/>
      <c r="G97" s="38"/>
      <c r="H97" s="38"/>
      <c r="I97" s="38"/>
      <c r="J97" s="85"/>
      <c r="K97" s="38"/>
    </row>
    <row r="98" spans="1:11" s="32" customFormat="1" ht="33" customHeight="1">
      <c r="A98" s="38"/>
      <c r="B98" s="41"/>
      <c r="C98" s="38"/>
      <c r="D98" s="38"/>
      <c r="E98" s="38"/>
      <c r="F98" s="38"/>
      <c r="G98" s="38"/>
      <c r="H98" s="38"/>
      <c r="I98" s="38"/>
      <c r="J98" s="85"/>
      <c r="K98" s="38"/>
    </row>
    <row r="99" spans="1:11" s="32" customFormat="1" ht="33" customHeight="1">
      <c r="A99" s="38"/>
      <c r="B99" s="41"/>
      <c r="C99" s="38"/>
      <c r="D99" s="38"/>
      <c r="E99" s="38"/>
      <c r="F99" s="38"/>
      <c r="G99" s="38"/>
      <c r="H99" s="38"/>
      <c r="I99" s="38"/>
      <c r="J99" s="85"/>
      <c r="K99" s="38"/>
    </row>
    <row r="100" spans="1:11" s="32" customFormat="1" ht="33" customHeight="1">
      <c r="A100" s="38"/>
      <c r="B100" s="41"/>
      <c r="C100" s="38"/>
      <c r="D100" s="38"/>
      <c r="E100" s="38"/>
      <c r="F100" s="38"/>
      <c r="G100" s="38"/>
      <c r="H100" s="38"/>
      <c r="I100" s="38"/>
      <c r="J100" s="85"/>
      <c r="K100" s="38"/>
    </row>
    <row r="101" spans="1:11" s="32" customFormat="1">
      <c r="A101" s="38"/>
      <c r="B101" s="41"/>
      <c r="C101" s="38"/>
      <c r="D101" s="38"/>
      <c r="E101" s="38"/>
      <c r="F101" s="38"/>
      <c r="G101" s="38"/>
      <c r="H101" s="38"/>
      <c r="I101" s="38"/>
      <c r="J101" s="85"/>
      <c r="K101" s="38"/>
    </row>
    <row r="102" spans="1:11" s="32" customFormat="1">
      <c r="A102" s="38"/>
      <c r="B102" s="41"/>
      <c r="C102" s="38"/>
      <c r="D102" s="38"/>
      <c r="E102" s="38"/>
      <c r="F102" s="38"/>
      <c r="G102" s="38"/>
      <c r="H102" s="38"/>
      <c r="I102" s="38"/>
      <c r="J102" s="85"/>
      <c r="K102" s="38"/>
    </row>
  </sheetData>
  <autoFilter ref="A1:K1" xr:uid="{1D1BDA06-DA59-094A-903B-DC187FA7C25C}"/>
  <conditionalFormatting sqref="D1:D1048576">
    <cfRule type="containsText" dxfId="368" priority="12" operator="containsText" text="POSITIVE">
      <formula>NOT(ISERROR(SEARCH("POSITIVE",D1)))</formula>
    </cfRule>
    <cfRule type="containsText" dxfId="367" priority="13" operator="containsText" text="NEGATIVE">
      <formula>NOT(ISERROR(SEARCH("NEGATIVE",D1)))</formula>
    </cfRule>
  </conditionalFormatting>
  <conditionalFormatting sqref="J1:J1048576">
    <cfRule type="containsText" dxfId="366" priority="1" operator="containsText" text="OWN">
      <formula>NOT(ISERROR(SEARCH("OWN",J1)))</formula>
    </cfRule>
    <cfRule type="containsText" dxfId="365" priority="2" operator="containsText" text="CONTROL">
      <formula>NOT(ISERROR(SEARCH("CONTROL",J1)))</formula>
    </cfRule>
    <cfRule type="containsText" dxfId="364" priority="3" operator="containsText" text="OFFLOAD">
      <formula>NOT(ISERROR(SEARCH("OFFLOAD",J1)))</formula>
    </cfRule>
    <cfRule type="containsText" dxfId="363" priority="4" operator="containsText" text="REMOVE">
      <formula>NOT(ISERROR(SEARCH("REMOVE",J1)))</formula>
    </cfRule>
  </conditionalFormatting>
  <conditionalFormatting sqref="K2:K31">
    <cfRule type="containsText" dxfId="362" priority="5" operator="containsText" text="On Track">
      <formula>NOT(ISERROR(SEARCH("On Track",K2)))</formula>
    </cfRule>
    <cfRule type="containsText" dxfId="361" priority="6" operator="containsText" text="Watch">
      <formula>NOT(ISERROR(SEARCH("Watch",K2)))</formula>
    </cfRule>
    <cfRule type="containsText" dxfId="360" priority="7" operator="containsText" text="Action Required">
      <formula>NOT(ISERROR(SEARCH("Action Required",K2)))</formula>
    </cfRule>
    <cfRule type="iconSet" priority="9">
      <iconSet>
        <cfvo type="percent" val="0"/>
        <cfvo type="percent" val="&quot;WATCH&quot;"/>
        <cfvo type="percent" val="&quot;ON TRACK&quot;"/>
      </iconSet>
    </cfRule>
    <cfRule type="iconSet" priority="11">
      <iconSet iconSet="3Symbols">
        <cfvo type="percent" val="0"/>
        <cfvo type="percent" val="33"/>
        <cfvo type="percent" val="67"/>
      </iconSe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8" id="{F57437A6-0792-0D49-8773-16F6813CE3DC}">
            <x14:iconSet iconSet="3Symbols" custom="1">
              <x14:cfvo type="percent">
                <xm:f>0</xm:f>
              </x14:cfvo>
              <x14:cfvo type="percent">
                <xm:f>"Action Required"</xm:f>
              </x14:cfvo>
              <x14:cfvo type="percent">
                <xm:f>"Watch"</xm:f>
              </x14:cfvo>
              <x14:cfIcon iconSet="NoIcons" iconId="0"/>
              <x14:cfIcon iconSet="3Symbols" iconId="0"/>
              <x14:cfIcon iconSet="3Symbols" iconId="1"/>
            </x14:iconSet>
          </x14:cfRule>
          <xm:sqref>K1:K1048576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9380D8-06CD-404C-89C2-47CC2BA0E954}">
          <x14:formula1>
            <xm:f>METHODOLOGY!$M$17:$M$19</xm:f>
          </x14:formula1>
          <xm:sqref>K2:K31</xm:sqref>
        </x14:dataValidation>
        <x14:dataValidation type="list" allowBlank="1" showInputMessage="1" showErrorMessage="1" xr:uid="{A084BBAE-2001-2B4C-9352-7C536048A48D}">
          <x14:formula1>
            <xm:f>METHODOLOGY!$M$23:$M$26</xm:f>
          </x14:formula1>
          <xm:sqref>J2:J31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F3565-8851-7A4C-BA11-E22A586CA9D9}">
  <dimension ref="B1:S39"/>
  <sheetViews>
    <sheetView zoomScale="56" workbookViewId="0">
      <selection activeCell="D1" sqref="D1"/>
    </sheetView>
  </sheetViews>
  <sheetFormatPr baseColWidth="10" defaultRowHeight="19"/>
  <cols>
    <col min="1" max="1" width="1.83203125" customWidth="1"/>
    <col min="2" max="2" width="8" customWidth="1"/>
    <col min="3" max="3" width="31.1640625" customWidth="1"/>
    <col min="4" max="4" width="86" customWidth="1"/>
    <col min="5" max="5" width="26.83203125" customWidth="1"/>
    <col min="6" max="6" width="19.33203125" customWidth="1"/>
    <col min="7" max="7" width="19.1640625" customWidth="1"/>
    <col min="8" max="8" width="20.33203125" style="24" customWidth="1"/>
    <col min="9" max="11" width="17.83203125" customWidth="1"/>
    <col min="12" max="12" width="25" customWidth="1"/>
    <col min="13" max="13" width="25.5" customWidth="1"/>
    <col min="14" max="14" width="28.6640625" customWidth="1"/>
    <col min="15" max="15" width="35.6640625" customWidth="1"/>
    <col min="16" max="16" width="72.83203125" style="33" customWidth="1"/>
    <col min="17" max="17" width="7" style="31" hidden="1" customWidth="1"/>
    <col min="18" max="18" width="35" hidden="1" customWidth="1"/>
    <col min="19" max="19" width="24.6640625" hidden="1" customWidth="1"/>
    <col min="20" max="20" width="10.83203125" customWidth="1"/>
  </cols>
  <sheetData>
    <row r="1" spans="2:19" s="2" customFormat="1" ht="138" customHeight="1">
      <c r="B1" s="6" t="s">
        <v>99</v>
      </c>
      <c r="C1" s="6" t="s">
        <v>122</v>
      </c>
      <c r="D1" s="6" t="s">
        <v>1</v>
      </c>
      <c r="E1" s="6" t="s">
        <v>2</v>
      </c>
      <c r="F1" s="6" t="s">
        <v>54</v>
      </c>
      <c r="G1" s="6" t="s">
        <v>3</v>
      </c>
      <c r="H1" s="6" t="s">
        <v>62</v>
      </c>
      <c r="I1" s="6" t="s">
        <v>59</v>
      </c>
      <c r="J1" s="6" t="s">
        <v>61</v>
      </c>
      <c r="K1" s="6" t="s">
        <v>63</v>
      </c>
      <c r="L1" s="6" t="s">
        <v>64</v>
      </c>
      <c r="M1" s="6" t="s">
        <v>65</v>
      </c>
      <c r="N1" s="6" t="s">
        <v>66</v>
      </c>
      <c r="O1" s="6" t="s">
        <v>79</v>
      </c>
      <c r="P1" s="6" t="s">
        <v>121</v>
      </c>
      <c r="Q1" s="29"/>
    </row>
    <row r="2" spans="2:19" s="3" customFormat="1" ht="130" customHeight="1">
      <c r="B2" s="75">
        <v>1</v>
      </c>
      <c r="C2" s="4"/>
      <c r="D2" s="71"/>
      <c r="E2" s="72"/>
      <c r="F2" s="72"/>
      <c r="G2" s="72"/>
      <c r="H2" s="73"/>
      <c r="I2" s="73"/>
      <c r="J2" s="73"/>
      <c r="K2" s="73"/>
      <c r="L2" s="73"/>
      <c r="M2" s="73"/>
      <c r="N2" s="73"/>
      <c r="O2" s="73" t="str">
        <f>IF(S4="LOW",
    IF(S12&lt;4,"LOW",IF(S12&lt;=15,"MODERATE","HIGH")),
IF(S4="MODERATE",
    IF(S12&lt;11,"LOW",IF(S12&lt;=18,"MODERATE","HIGH")),
IF(S4="HIGH",
    IF(S12&lt;15,"LOW",IF(S12&lt;=20,"MODERATE","HIGH")),
"")))</f>
        <v>LOW</v>
      </c>
      <c r="P2" s="37"/>
      <c r="Q2" s="30"/>
    </row>
    <row r="3" spans="2:19" ht="8" customHeight="1">
      <c r="D3" s="7"/>
    </row>
    <row r="4" spans="2:19" s="2" customFormat="1" ht="81" customHeight="1">
      <c r="B4" s="6" t="s">
        <v>99</v>
      </c>
      <c r="C4" s="23" t="s">
        <v>131</v>
      </c>
      <c r="D4" s="62" t="s">
        <v>55</v>
      </c>
      <c r="E4" s="63"/>
      <c r="F4" s="63"/>
      <c r="G4" s="64"/>
      <c r="H4" s="23" t="s">
        <v>3</v>
      </c>
      <c r="I4" s="6" t="s">
        <v>96</v>
      </c>
      <c r="J4" s="6" t="s">
        <v>97</v>
      </c>
      <c r="K4" s="6" t="s">
        <v>98</v>
      </c>
      <c r="L4" s="6" t="s">
        <v>113</v>
      </c>
      <c r="M4" s="6" t="s">
        <v>114</v>
      </c>
      <c r="N4" s="23" t="s">
        <v>115</v>
      </c>
      <c r="O4" s="65" t="s">
        <v>118</v>
      </c>
      <c r="P4" s="66"/>
      <c r="Q4" s="29"/>
      <c r="R4" s="2" t="s">
        <v>95</v>
      </c>
      <c r="S4" s="2" t="str">
        <f>METHODOLOGY!C4</f>
        <v>Low</v>
      </c>
    </row>
    <row r="5" spans="2:19" s="7" customFormat="1" ht="125" customHeight="1">
      <c r="B5" s="8"/>
      <c r="C5" s="8"/>
      <c r="D5" s="61"/>
      <c r="E5" s="61"/>
      <c r="F5" s="61"/>
      <c r="G5" s="61"/>
      <c r="H5" s="34"/>
      <c r="I5" s="35">
        <v>0</v>
      </c>
      <c r="J5" s="36">
        <v>0</v>
      </c>
      <c r="K5" s="36">
        <f>I5*J5</f>
        <v>0</v>
      </c>
      <c r="L5" s="8"/>
      <c r="M5" s="8"/>
      <c r="N5" s="5" t="str">
        <f>IF(H5="VERY HIGH",R14,
IF(H5="HIGH",R15,
IF(H5="MEDIUM",R16,
IF(H5="LOW",R17,
IF(H5="VERY LOW",R18,"")))))</f>
        <v/>
      </c>
      <c r="O5" s="68"/>
      <c r="P5" s="68"/>
      <c r="Q5" s="32"/>
      <c r="R5" s="7" t="s">
        <v>81</v>
      </c>
      <c r="S5" s="7" t="str">
        <f>IF(H2="VERY HIGH",5,IF(H2="HIGH",4,IF(H2="MODERATE",3,IF(H2="LOW",2,IF(H2="VERY LOW",1,"")))))</f>
        <v/>
      </c>
    </row>
    <row r="6" spans="2:19" ht="125" customHeight="1">
      <c r="B6" s="9"/>
      <c r="C6" s="9"/>
      <c r="D6" s="61"/>
      <c r="E6" s="61"/>
      <c r="F6" s="61"/>
      <c r="G6" s="61"/>
      <c r="H6" s="34"/>
      <c r="I6" s="35"/>
      <c r="J6" s="36"/>
      <c r="K6" s="36"/>
      <c r="L6" s="9"/>
      <c r="M6" s="9"/>
      <c r="N6" s="5" t="str">
        <f>IF(H6="VERY HIGH",R14,
IF(H6="HIGH",R15,
IF(H6="MEDIUM",R16,
IF(H6="LOW",R17,
IF(H6="VERY LOW",R18,"")))))</f>
        <v/>
      </c>
      <c r="O6" s="67"/>
      <c r="P6" s="67"/>
      <c r="R6" t="s">
        <v>80</v>
      </c>
      <c r="S6" t="str">
        <f>IF(I2="VERY HIGH",5,IF(I2="HIGH",4,IF(I2="MODERATE",3,IF(I2="LOW",2,IF(I2="VERY LOW",1,"")))))</f>
        <v/>
      </c>
    </row>
    <row r="7" spans="2:19" ht="125" customHeight="1">
      <c r="B7" s="9"/>
      <c r="C7" s="9"/>
      <c r="D7" s="61"/>
      <c r="E7" s="61"/>
      <c r="F7" s="61"/>
      <c r="G7" s="61"/>
      <c r="H7" s="34"/>
      <c r="I7" s="35"/>
      <c r="J7" s="36"/>
      <c r="K7" s="36"/>
      <c r="L7" s="9"/>
      <c r="M7" s="36"/>
      <c r="N7" s="5" t="str">
        <f>IF(H7="VERY HIGH",R14,
IF(H7="HIGH",R15,
IF(H7="MEDIUM",R16,
IF(H7="LOW",R17,
IF(H7="VERY LOW",R18,"")))))</f>
        <v/>
      </c>
      <c r="O7" s="67"/>
      <c r="P7" s="67"/>
      <c r="R7" t="s">
        <v>82</v>
      </c>
      <c r="S7" t="str">
        <f>IF(J2="VERY HIGH",5,IF(J2="HIGH",4,IF(J2="MODERATE",3,IF(J2="LOW",2,IF(J2="VERY LOW",1,"")))))</f>
        <v/>
      </c>
    </row>
    <row r="8" spans="2:19" ht="125" customHeight="1">
      <c r="B8" s="9"/>
      <c r="C8" s="9"/>
      <c r="D8" s="61"/>
      <c r="E8" s="61"/>
      <c r="F8" s="61"/>
      <c r="G8" s="61"/>
      <c r="H8" s="34"/>
      <c r="I8" s="9"/>
      <c r="J8" s="54"/>
      <c r="K8" s="36"/>
      <c r="L8" s="36"/>
      <c r="M8" s="36"/>
      <c r="N8" s="5" t="str">
        <f>IF(H8="VERY HIGH",R14,
IF(H8="HIGH",R15,
IF(H8="MEDIUM",R16,
IF(H8="LOW",R17,
IF(H8="VERY LOW",R18,"")))))</f>
        <v/>
      </c>
      <c r="O8" s="67"/>
      <c r="P8" s="67"/>
      <c r="R8" t="s">
        <v>83</v>
      </c>
      <c r="S8" t="str">
        <f>IF(K2="VERY HIGH",5,IF(K2="HIGH",4,IF(K2="MODERATE",3,IF(K2="LOW",2,IF(K2="VERY LOW",1,"")))))</f>
        <v/>
      </c>
    </row>
    <row r="9" spans="2:19" ht="125" customHeight="1">
      <c r="B9" s="9"/>
      <c r="C9" s="9"/>
      <c r="D9" s="61"/>
      <c r="E9" s="61"/>
      <c r="F9" s="61"/>
      <c r="G9" s="61"/>
      <c r="H9" s="34"/>
      <c r="I9" s="50" t="str">
        <f>IF(H9="VERY HIGH",R17,
IF(H9="HIGH",R18,
IF(H9="MEDIUM",R19,
IF(H9="LOW",R20,
IF(H9="VERY LOW",R21,"")))))</f>
        <v/>
      </c>
      <c r="J9" s="51"/>
      <c r="K9" s="35"/>
      <c r="L9" s="36"/>
      <c r="M9" s="36"/>
      <c r="N9" s="34"/>
      <c r="O9" s="69"/>
      <c r="P9" s="70"/>
      <c r="R9" t="s">
        <v>84</v>
      </c>
      <c r="S9" t="str">
        <f>IF(L2="VERY HIGH",5,IF(L2="HIGH",4,IF(L2="MODERATE",3,IF(L2="LOW",2,IF(L2="VERY LOW",1,"")))))</f>
        <v/>
      </c>
    </row>
    <row r="10" spans="2:19" ht="125" customHeight="1">
      <c r="B10" s="9"/>
      <c r="C10" s="9"/>
      <c r="D10" s="61"/>
      <c r="E10" s="61"/>
      <c r="F10" s="61"/>
      <c r="G10" s="61"/>
      <c r="H10" s="34"/>
      <c r="I10" s="50" t="str">
        <f>IF(H10="VERY HIGH",R17,
IF(H10="HIGH",R18,
IF(H10="MEDIUM",R19,
IF(H10="LOW",R20,
IF(H10="VERY LOW",R21,"")))))</f>
        <v/>
      </c>
      <c r="J10" s="51"/>
      <c r="K10" s="35"/>
      <c r="L10" s="36"/>
      <c r="M10" s="36"/>
      <c r="N10" s="34"/>
      <c r="O10" s="69"/>
      <c r="P10" s="70"/>
      <c r="R10" t="s">
        <v>85</v>
      </c>
      <c r="S10" t="str">
        <f>IF(M2="VERY HIGH",5,IF(M2="HIGH",4,IF(M2="MODERATE",3,IF(M2="LOW",2,IF(M2="VERY LOW",1,"")))))</f>
        <v/>
      </c>
    </row>
    <row r="11" spans="2:19" ht="125" customHeight="1">
      <c r="B11" s="9"/>
      <c r="C11" s="9"/>
      <c r="D11" s="61"/>
      <c r="E11" s="61"/>
      <c r="F11" s="61"/>
      <c r="G11" s="61"/>
      <c r="H11" s="34"/>
      <c r="I11" s="52"/>
      <c r="J11" s="53"/>
      <c r="K11" s="35"/>
      <c r="L11" s="36"/>
      <c r="M11" s="36"/>
      <c r="N11" s="34"/>
      <c r="O11" s="69"/>
      <c r="P11" s="70"/>
      <c r="R11" t="s">
        <v>86</v>
      </c>
      <c r="S11" t="str">
        <f>IF(N2="VERY HIGH",5,IF(N2="HIGH",4,IF(N2="MODERATE",3,IF(N2="LOW",2,IF(N2="VERY LOW",1,"")))))</f>
        <v/>
      </c>
    </row>
    <row r="12" spans="2:19" ht="125" customHeight="1">
      <c r="B12" s="9"/>
      <c r="C12" s="9"/>
      <c r="D12" s="61"/>
      <c r="E12" s="61"/>
      <c r="F12" s="61"/>
      <c r="G12" s="61"/>
      <c r="H12" s="34"/>
      <c r="I12" s="52"/>
      <c r="J12" s="53"/>
      <c r="K12" s="35"/>
      <c r="L12" s="36"/>
      <c r="M12" s="36"/>
      <c r="N12" s="34"/>
      <c r="O12" s="69"/>
      <c r="P12" s="70"/>
      <c r="R12" t="s">
        <v>87</v>
      </c>
      <c r="S12">
        <f>SUM(S5:S11)</f>
        <v>0</v>
      </c>
    </row>
    <row r="13" spans="2:19" ht="125" customHeight="1">
      <c r="B13" s="9"/>
      <c r="C13" s="9"/>
      <c r="D13" s="61"/>
      <c r="E13" s="61"/>
      <c r="F13" s="61"/>
      <c r="G13" s="61"/>
      <c r="H13" s="34"/>
      <c r="I13" s="52"/>
      <c r="J13" s="53"/>
      <c r="K13" s="35"/>
      <c r="L13" s="36"/>
      <c r="M13" s="36"/>
      <c r="N13" s="34"/>
      <c r="O13" s="69"/>
      <c r="P13" s="70"/>
      <c r="R13" t="s">
        <v>116</v>
      </c>
    </row>
    <row r="14" spans="2:19" ht="125" customHeight="1">
      <c r="B14" s="9"/>
      <c r="C14" s="9"/>
      <c r="D14" s="61"/>
      <c r="E14" s="61"/>
      <c r="F14" s="61"/>
      <c r="G14" s="61"/>
      <c r="H14" s="34"/>
      <c r="I14" s="52"/>
      <c r="J14" s="53"/>
      <c r="K14" s="35"/>
      <c r="L14" s="36"/>
      <c r="M14" s="36"/>
      <c r="N14" s="34"/>
      <c r="O14" s="69"/>
      <c r="P14" s="70"/>
      <c r="R14" s="1" t="str">
        <f>METHODOLOGY!C16</f>
        <v>Immediately elevate to senior leadership, implement active mitigation measures, and monitor continuously with frequent status reviews and trigger tracking.</v>
      </c>
      <c r="S14" s="1"/>
    </row>
    <row r="15" spans="2:19" ht="125" customHeight="1">
      <c r="B15" s="9"/>
      <c r="C15" s="9"/>
      <c r="D15" s="61"/>
      <c r="E15" s="61"/>
      <c r="F15" s="61"/>
      <c r="G15" s="61"/>
      <c r="H15" s="34"/>
      <c r="I15" s="52"/>
      <c r="J15" s="53"/>
      <c r="K15" s="35"/>
      <c r="L15" s="36"/>
      <c r="M15" s="36"/>
      <c r="N15" s="34"/>
      <c r="O15" s="69"/>
      <c r="P15" s="70"/>
      <c r="R15" s="28" t="str">
        <f>METHODOLOGY!C17</f>
        <v>Implement defined mitigation actions, and review regularly with scheduled monitoring and trigger checks.</v>
      </c>
      <c r="S15" s="28"/>
    </row>
    <row r="16" spans="2:19" ht="125" customHeight="1">
      <c r="B16" s="9"/>
      <c r="C16" s="9"/>
      <c r="D16" s="61"/>
      <c r="E16" s="61"/>
      <c r="F16" s="61"/>
      <c r="G16" s="61"/>
      <c r="H16" s="34"/>
      <c r="I16" s="52"/>
      <c r="J16" s="53"/>
      <c r="K16" s="35"/>
      <c r="L16" s="36"/>
      <c r="M16" s="36"/>
      <c r="N16" s="34"/>
      <c r="O16" s="69"/>
      <c r="P16" s="70"/>
      <c r="R16" s="28" t="str">
        <f>METHODOLOGY!C18</f>
        <v>Track through normal project reporting cycles, confirm assumptions periodically, and prepare contingency actions if conditions begin to change.</v>
      </c>
      <c r="S16" s="28"/>
    </row>
    <row r="17" spans="2:19" ht="125" customHeight="1">
      <c r="B17" s="9"/>
      <c r="C17" s="9"/>
      <c r="D17" s="61"/>
      <c r="E17" s="61"/>
      <c r="F17" s="61"/>
      <c r="G17" s="61"/>
      <c r="H17" s="34"/>
      <c r="I17" s="52"/>
      <c r="J17" s="53"/>
      <c r="K17" s="35"/>
      <c r="L17" s="36"/>
      <c r="M17" s="36"/>
      <c r="N17" s="34"/>
      <c r="O17" s="69"/>
      <c r="P17" s="70"/>
      <c r="R17" s="28" t="str">
        <f>METHODOLOGY!C19</f>
        <v>Document and monitor during routine project reviews with no immediate mitigation required.</v>
      </c>
      <c r="S17" s="28"/>
    </row>
    <row r="18" spans="2:19" ht="125" customHeight="1">
      <c r="B18" s="9"/>
      <c r="C18" s="9"/>
      <c r="D18" s="61"/>
      <c r="E18" s="61"/>
      <c r="F18" s="61"/>
      <c r="G18" s="61"/>
      <c r="H18" s="34"/>
      <c r="I18" s="52"/>
      <c r="J18" s="53"/>
      <c r="K18" s="35"/>
      <c r="L18" s="36"/>
      <c r="M18" s="36"/>
      <c r="N18" s="34"/>
      <c r="O18" s="69"/>
      <c r="P18" s="70"/>
      <c r="R18" s="28" t="str">
        <f>METHODOLOGY!C20</f>
        <v>Record for awareness and reassess only if project conditions change or new information emerges.</v>
      </c>
      <c r="S18" s="28"/>
    </row>
    <row r="19" spans="2:19" ht="125" customHeight="1">
      <c r="B19" s="9"/>
      <c r="C19" s="9"/>
      <c r="D19" s="61"/>
      <c r="E19" s="61"/>
      <c r="F19" s="61"/>
      <c r="G19" s="61"/>
      <c r="H19" s="34"/>
      <c r="I19" s="52"/>
      <c r="J19" s="53"/>
      <c r="K19" s="35"/>
      <c r="L19" s="36"/>
      <c r="M19" s="36"/>
      <c r="N19" s="34"/>
      <c r="O19" s="69"/>
      <c r="P19" s="70"/>
    </row>
    <row r="20" spans="2:19" ht="125" customHeight="1">
      <c r="B20" s="9"/>
      <c r="C20" s="9"/>
      <c r="D20" s="61"/>
      <c r="E20" s="61"/>
      <c r="F20" s="61"/>
      <c r="G20" s="61"/>
      <c r="H20" s="34"/>
      <c r="I20" s="52"/>
      <c r="J20" s="53"/>
      <c r="K20" s="35"/>
      <c r="L20" s="36"/>
      <c r="M20" s="36"/>
      <c r="N20" s="34"/>
      <c r="O20" s="69"/>
      <c r="P20" s="70"/>
    </row>
    <row r="21" spans="2:19" ht="68" customHeight="1"/>
    <row r="22" spans="2:19" ht="68" customHeight="1"/>
    <row r="23" spans="2:19" ht="68" customHeight="1"/>
    <row r="24" spans="2:19" ht="68" customHeight="1"/>
    <row r="25" spans="2:19" ht="68" customHeight="1"/>
    <row r="26" spans="2:19" ht="68" customHeight="1"/>
    <row r="27" spans="2:19" ht="68" customHeight="1"/>
    <row r="28" spans="2:19" ht="68" customHeight="1"/>
    <row r="29" spans="2:19" ht="68" customHeight="1"/>
    <row r="30" spans="2:19" ht="68" customHeight="1"/>
    <row r="31" spans="2:19" ht="68" customHeight="1"/>
    <row r="32" spans="2:19" ht="68" customHeight="1"/>
    <row r="33" ht="68" customHeight="1"/>
    <row r="34" ht="68" customHeight="1"/>
    <row r="35" ht="68" customHeight="1"/>
    <row r="36" ht="68" customHeight="1"/>
    <row r="37" ht="68" customHeight="1"/>
    <row r="38" ht="68" customHeight="1"/>
    <row r="39" ht="68" customHeight="1"/>
  </sheetData>
  <mergeCells count="34">
    <mergeCell ref="O15:P15"/>
    <mergeCell ref="O14:P14"/>
    <mergeCell ref="O20:P20"/>
    <mergeCell ref="O19:P19"/>
    <mergeCell ref="O18:P18"/>
    <mergeCell ref="O17:P17"/>
    <mergeCell ref="O16:P16"/>
    <mergeCell ref="O12:P12"/>
    <mergeCell ref="O11:P11"/>
    <mergeCell ref="O10:P10"/>
    <mergeCell ref="O9:P9"/>
    <mergeCell ref="O13:P13"/>
    <mergeCell ref="O4:P4"/>
    <mergeCell ref="O8:P8"/>
    <mergeCell ref="O7:P7"/>
    <mergeCell ref="O6:P6"/>
    <mergeCell ref="O5:P5"/>
    <mergeCell ref="D20:G20"/>
    <mergeCell ref="D19:G19"/>
    <mergeCell ref="D18:G18"/>
    <mergeCell ref="D16:G16"/>
    <mergeCell ref="D15:G15"/>
    <mergeCell ref="D14:G14"/>
    <mergeCell ref="D13:G13"/>
    <mergeCell ref="D17:G17"/>
    <mergeCell ref="D4:G4"/>
    <mergeCell ref="D12:G12"/>
    <mergeCell ref="D11:G11"/>
    <mergeCell ref="D10:G10"/>
    <mergeCell ref="D9:G9"/>
    <mergeCell ref="D8:G8"/>
    <mergeCell ref="D7:G7"/>
    <mergeCell ref="D6:G6"/>
    <mergeCell ref="D5:G5"/>
  </mergeCells>
  <conditionalFormatting sqref="F2">
    <cfRule type="containsText" dxfId="359" priority="11" operator="containsText" text="POSITIVE">
      <formula>NOT(ISERROR(SEARCH("POSITIVE",F2)))</formula>
    </cfRule>
    <cfRule type="containsText" dxfId="358" priority="12" operator="containsText" text="NEGATIVE">
      <formula>NOT(ISERROR(SEARCH("NEGATIVE",F2)))</formula>
    </cfRule>
  </conditionalFormatting>
  <conditionalFormatting sqref="G2">
    <cfRule type="containsText" dxfId="357" priority="7" operator="containsText" text="VERY HIGH">
      <formula>NOT(ISERROR(SEARCH("VERY HIGH",G2)))</formula>
    </cfRule>
  </conditionalFormatting>
  <conditionalFormatting sqref="H5:H20">
    <cfRule type="containsText" dxfId="356" priority="2" operator="containsText" text="HIGH">
      <formula>NOT(ISERROR(SEARCH("HIGH",H5)))</formula>
    </cfRule>
    <cfRule type="containsText" dxfId="355" priority="3" operator="containsText" text="VERY HIGH">
      <formula>NOT(ISERROR(SEARCH("VERY HIGH",H5)))</formula>
    </cfRule>
  </conditionalFormatting>
  <conditionalFormatting sqref="H2:N2">
    <cfRule type="containsText" dxfId="354" priority="1" operator="containsText" text="MODERATE">
      <formula>NOT(ISERROR(SEARCH("MODERATE",H2)))</formula>
    </cfRule>
    <cfRule type="containsText" dxfId="353" priority="4" operator="containsText" text="Very Low">
      <formula>NOT(ISERROR(SEARCH("Very Low",H2)))</formula>
    </cfRule>
    <cfRule type="containsText" dxfId="352" priority="5" operator="containsText" text="High">
      <formula>NOT(ISERROR(SEARCH("High",H2)))</formula>
    </cfRule>
    <cfRule type="containsText" dxfId="351" priority="6" operator="containsText" text="Very High">
      <formula>NOT(ISERROR(SEARCH("Very High",H2)))</formula>
    </cfRule>
  </conditionalFormatting>
  <conditionalFormatting sqref="O2:Q2">
    <cfRule type="containsText" dxfId="350" priority="8" operator="containsText" text="LOW">
      <formula>NOT(ISERROR(SEARCH("LOW",O2)))</formula>
    </cfRule>
    <cfRule type="containsText" dxfId="349" priority="9" operator="containsText" text="MODERATE">
      <formula>NOT(ISERROR(SEARCH("MODERATE",O2)))</formula>
    </cfRule>
    <cfRule type="containsText" dxfId="348" priority="10" operator="containsText" text="HIGh">
      <formula>NOT(ISERROR(SEARCH("HIGh",O2)))</formula>
    </cfRule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xr:uid="{00D8AC75-7649-424E-BC92-4C4AA75F9C5A}">
          <x14:formula1>
            <xm:f>METHODOLOGY!$B$23:$B$28</xm:f>
          </x14:formula1>
          <xm:sqref>E2</xm:sqref>
        </x14:dataValidation>
        <x14:dataValidation type="list" allowBlank="1" showInputMessage="1" showErrorMessage="1" xr:uid="{473C0647-28C2-4F4B-A1DE-26BE833BEF68}">
          <x14:formula1>
            <xm:f>METHODOLOGY!$D$9:$D$13</xm:f>
          </x14:formula1>
          <xm:sqref>G72:G1048576 G2:G3</xm:sqref>
        </x14:dataValidation>
        <x14:dataValidation type="list" allowBlank="1" showInputMessage="1" showErrorMessage="1" xr:uid="{AC47B469-DA83-CE49-A8CA-5640CAC2B6D8}">
          <x14:formula1>
            <xm:f>METHODOLOGY!$B$31:$B$32</xm:f>
          </x14:formula1>
          <xm:sqref>F2:F3 F21:F1048576</xm:sqref>
        </x14:dataValidation>
        <x14:dataValidation type="list" allowBlank="1" showInputMessage="1" showErrorMessage="1" xr:uid="{E78775E8-52B0-FA46-B101-EC4BDE379C55}">
          <x14:formula1>
            <xm:f>METHODOLOGY!$D$51:$D$56</xm:f>
          </x14:formula1>
          <xm:sqref>H3 H21:H1048576</xm:sqref>
        </x14:dataValidation>
        <x14:dataValidation type="list" allowBlank="1" showInputMessage="1" showErrorMessage="1" xr:uid="{BD211013-1B86-8041-A9D7-29CBC5394AFA}">
          <x14:formula1>
            <xm:f>METHODOLOGY!$D$43:$D$48</xm:f>
          </x14:formula1>
          <xm:sqref>I3 I21:I1048576</xm:sqref>
        </x14:dataValidation>
        <x14:dataValidation type="list" allowBlank="1" showInputMessage="1" showErrorMessage="1" xr:uid="{8AD17631-A67B-9441-88BE-040881E72DCE}">
          <x14:formula1>
            <xm:f>METHODOLOGY!$B$51:$B$56</xm:f>
          </x14:formula1>
          <xm:sqref>H2</xm:sqref>
        </x14:dataValidation>
        <x14:dataValidation type="list" allowBlank="1" showInputMessage="1" showErrorMessage="1" xr:uid="{E641B8D8-B97F-9B43-B8A5-BF9B4F2D2C2A}">
          <x14:formula1>
            <xm:f>METHODOLOGY!$B$43:$B$48</xm:f>
          </x14:formula1>
          <xm:sqref>I2</xm:sqref>
        </x14:dataValidation>
        <x14:dataValidation type="list" allowBlank="1" showInputMessage="1" showErrorMessage="1" xr:uid="{61C07F60-5553-0D47-8AC4-15B7CD18538A}">
          <x14:formula1>
            <xm:f>METHODOLOGY!$B$35:$B$40</xm:f>
          </x14:formula1>
          <xm:sqref>J2</xm:sqref>
        </x14:dataValidation>
        <x14:dataValidation type="list" allowBlank="1" showInputMessage="1" showErrorMessage="1" xr:uid="{DC1FF9DE-20BA-6845-BE90-D0513B0ECDE7}">
          <x14:formula1>
            <xm:f>METHODOLOGY!$B$59:$B$64</xm:f>
          </x14:formula1>
          <xm:sqref>K2</xm:sqref>
        </x14:dataValidation>
        <x14:dataValidation type="list" allowBlank="1" showInputMessage="1" showErrorMessage="1" xr:uid="{05EAE18D-D8A5-1544-B9EF-84ADB919DCD5}">
          <x14:formula1>
            <xm:f>METHODOLOGY!$B$67:$B$72</xm:f>
          </x14:formula1>
          <xm:sqref>L2</xm:sqref>
        </x14:dataValidation>
        <x14:dataValidation type="list" allowBlank="1" showInputMessage="1" showErrorMessage="1" xr:uid="{C2DCFBD9-BE45-A148-A61A-43A494D09211}">
          <x14:formula1>
            <xm:f>METHODOLOGY!$B$75:$B$80</xm:f>
          </x14:formula1>
          <xm:sqref>M2</xm:sqref>
        </x14:dataValidation>
        <x14:dataValidation type="list" allowBlank="1" showInputMessage="1" showErrorMessage="1" xr:uid="{58522344-234D-2D43-8BD1-9B03A7D8C195}">
          <x14:formula1>
            <xm:f>METHODOLOGY!$B$83:$B$88</xm:f>
          </x14:formula1>
          <xm:sqref>N2</xm:sqref>
        </x14:dataValidation>
        <x14:dataValidation type="list" allowBlank="1" showInputMessage="1" showErrorMessage="1" xr:uid="{18E2EF93-668E-6448-B721-34EB569F2951}">
          <x14:formula1>
            <xm:f>METHODOLOGY!$B$9:$B$13</xm:f>
          </x14:formula1>
          <xm:sqref>H5:H20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0EBC3-0EF5-3042-8D48-6E545A08A3BA}">
  <dimension ref="B1:S39"/>
  <sheetViews>
    <sheetView topLeftCell="B1" zoomScale="56" workbookViewId="0">
      <selection activeCell="C2" sqref="C2"/>
    </sheetView>
  </sheetViews>
  <sheetFormatPr baseColWidth="10" defaultRowHeight="19"/>
  <cols>
    <col min="1" max="1" width="1.83203125" customWidth="1"/>
    <col min="2" max="2" width="8" customWidth="1"/>
    <col min="3" max="3" width="31.1640625" customWidth="1"/>
    <col min="4" max="4" width="86" customWidth="1"/>
    <col min="5" max="5" width="23.83203125" customWidth="1"/>
    <col min="6" max="6" width="19.33203125" customWidth="1"/>
    <col min="7" max="7" width="19.1640625" customWidth="1"/>
    <col min="8" max="8" width="20.33203125" style="24" customWidth="1"/>
    <col min="9" max="11" width="17.83203125" customWidth="1"/>
    <col min="12" max="12" width="25" customWidth="1"/>
    <col min="13" max="13" width="25.5" customWidth="1"/>
    <col min="14" max="14" width="28.6640625" customWidth="1"/>
    <col min="15" max="15" width="35.6640625" customWidth="1"/>
    <col min="16" max="16" width="72.83203125" style="33" customWidth="1"/>
    <col min="17" max="17" width="7" style="31" hidden="1" customWidth="1"/>
    <col min="18" max="18" width="35" hidden="1" customWidth="1"/>
    <col min="19" max="19" width="24.6640625" hidden="1" customWidth="1"/>
    <col min="20" max="20" width="10.83203125" customWidth="1"/>
  </cols>
  <sheetData>
    <row r="1" spans="2:19" s="2" customFormat="1" ht="138" customHeight="1">
      <c r="B1" s="6" t="s">
        <v>99</v>
      </c>
      <c r="C1" s="6" t="s">
        <v>122</v>
      </c>
      <c r="D1" s="6" t="s">
        <v>1</v>
      </c>
      <c r="E1" s="6" t="s">
        <v>2</v>
      </c>
      <c r="F1" s="6" t="s">
        <v>54</v>
      </c>
      <c r="G1" s="6" t="s">
        <v>3</v>
      </c>
      <c r="H1" s="6" t="s">
        <v>62</v>
      </c>
      <c r="I1" s="6" t="s">
        <v>59</v>
      </c>
      <c r="J1" s="6" t="s">
        <v>61</v>
      </c>
      <c r="K1" s="6" t="s">
        <v>63</v>
      </c>
      <c r="L1" s="6" t="s">
        <v>64</v>
      </c>
      <c r="M1" s="6" t="s">
        <v>65</v>
      </c>
      <c r="N1" s="6" t="s">
        <v>66</v>
      </c>
      <c r="O1" s="6" t="s">
        <v>79</v>
      </c>
      <c r="P1" s="6" t="s">
        <v>121</v>
      </c>
      <c r="Q1" s="29"/>
    </row>
    <row r="2" spans="2:19" s="3" customFormat="1" ht="130" customHeight="1">
      <c r="B2" s="75">
        <v>2</v>
      </c>
      <c r="C2" s="74"/>
      <c r="D2" s="71"/>
      <c r="E2" s="72"/>
      <c r="F2" s="72"/>
      <c r="G2" s="72"/>
      <c r="H2" s="73"/>
      <c r="I2" s="73"/>
      <c r="J2" s="73"/>
      <c r="K2" s="73"/>
      <c r="L2" s="73"/>
      <c r="M2" s="73"/>
      <c r="N2" s="73"/>
      <c r="O2" s="73" t="str">
        <f>IF(S4="LOW",
    IF(S12&lt;4,"LOW",IF(S12&lt;=15,"MODERATE","HIGH")),
IF(S4="MODERATE",
    IF(S12&lt;11,"LOW",IF(S12&lt;=18,"MODERATE","HIGH")),
IF(S4="HIGH",
    IF(S12&lt;15,"LOW",IF(S12&lt;=20,"MODERATE","HIGH")),
"")))</f>
        <v>LOW</v>
      </c>
      <c r="P2" s="37"/>
      <c r="Q2" s="30"/>
    </row>
    <row r="3" spans="2:19" ht="8" customHeight="1"/>
    <row r="4" spans="2:19" s="2" customFormat="1" ht="81" customHeight="1">
      <c r="B4" s="6" t="s">
        <v>99</v>
      </c>
      <c r="C4" s="23" t="s">
        <v>131</v>
      </c>
      <c r="D4" s="62" t="s">
        <v>55</v>
      </c>
      <c r="E4" s="63"/>
      <c r="F4" s="63"/>
      <c r="G4" s="64"/>
      <c r="H4" s="23" t="s">
        <v>3</v>
      </c>
      <c r="I4" s="6" t="s">
        <v>96</v>
      </c>
      <c r="J4" s="6" t="s">
        <v>97</v>
      </c>
      <c r="K4" s="6" t="s">
        <v>98</v>
      </c>
      <c r="L4" s="6" t="s">
        <v>113</v>
      </c>
      <c r="M4" s="6" t="s">
        <v>114</v>
      </c>
      <c r="N4" s="23" t="s">
        <v>115</v>
      </c>
      <c r="O4" s="65" t="s">
        <v>118</v>
      </c>
      <c r="P4" s="66"/>
      <c r="Q4" s="29"/>
      <c r="R4" s="2" t="s">
        <v>95</v>
      </c>
      <c r="S4" s="2" t="str">
        <f>METHODOLOGY!C4</f>
        <v>Low</v>
      </c>
    </row>
    <row r="5" spans="2:19" s="7" customFormat="1" ht="125" customHeight="1">
      <c r="B5" s="8"/>
      <c r="C5" s="8"/>
      <c r="D5" s="61"/>
      <c r="E5" s="61"/>
      <c r="F5" s="61"/>
      <c r="G5" s="61"/>
      <c r="H5" s="34" t="s">
        <v>9</v>
      </c>
      <c r="I5" s="35">
        <v>0</v>
      </c>
      <c r="J5" s="36">
        <v>0</v>
      </c>
      <c r="K5" s="36">
        <f>I5*J5</f>
        <v>0</v>
      </c>
      <c r="L5" s="8"/>
      <c r="M5" s="8"/>
      <c r="N5" s="5" t="str">
        <f>IF(H5="VERY HIGH",R14,
IF(H5="HIGH",R15,
IF(H5="MEDIUM",R16,
IF(H5="LOW",R17,
IF(H5="VERY LOW",R18,"")))))</f>
        <v>Track through normal project reporting cycles, confirm assumptions periodically, and prepare contingency actions if conditions begin to change.</v>
      </c>
      <c r="O5" s="68"/>
      <c r="P5" s="68"/>
      <c r="Q5" s="32"/>
      <c r="R5" s="7" t="s">
        <v>81</v>
      </c>
      <c r="S5" s="7" t="str">
        <f>IF(H2="VERY HIGH",5,IF(H2="HIGH",4,IF(H2="MODERATE",3,IF(H2="LOW",2,IF(H2="VERY LOW",1,"")))))</f>
        <v/>
      </c>
    </row>
    <row r="6" spans="2:19" ht="125" customHeight="1">
      <c r="B6" s="9"/>
      <c r="C6" s="9"/>
      <c r="D6" s="61"/>
      <c r="E6" s="61"/>
      <c r="F6" s="61"/>
      <c r="G6" s="61"/>
      <c r="H6" s="34"/>
      <c r="I6" s="35"/>
      <c r="J6" s="36"/>
      <c r="K6" s="36"/>
      <c r="L6" s="9"/>
      <c r="M6" s="9"/>
      <c r="N6" s="5" t="str">
        <f>IF(H6="VERY HIGH",R14,
IF(H6="HIGH",R15,
IF(H6="MEDIUM",R16,
IF(H6="LOW",R17,
IF(H6="VERY LOW",R18,"")))))</f>
        <v/>
      </c>
      <c r="O6" s="67"/>
      <c r="P6" s="67"/>
      <c r="R6" t="s">
        <v>80</v>
      </c>
      <c r="S6" t="str">
        <f>IF(I2="VERY HIGH",5,IF(I2="HIGH",4,IF(I2="MODERATE",3,IF(I2="LOW",2,IF(I2="VERY LOW",1,"")))))</f>
        <v/>
      </c>
    </row>
    <row r="7" spans="2:19" ht="125" customHeight="1">
      <c r="B7" s="9"/>
      <c r="C7" s="9"/>
      <c r="D7" s="61"/>
      <c r="E7" s="61"/>
      <c r="F7" s="61"/>
      <c r="G7" s="61"/>
      <c r="H7" s="34"/>
      <c r="I7" s="35"/>
      <c r="J7" s="36"/>
      <c r="K7" s="36"/>
      <c r="L7" s="9"/>
      <c r="M7" s="36"/>
      <c r="N7" s="5" t="str">
        <f>IF(H7="VERY HIGH",R14,
IF(H7="HIGH",R15,
IF(H7="MEDIUM",R16,
IF(H7="LOW",R17,
IF(H7="VERY LOW",R18,"")))))</f>
        <v/>
      </c>
      <c r="O7" s="67"/>
      <c r="P7" s="67"/>
      <c r="R7" t="s">
        <v>82</v>
      </c>
      <c r="S7" t="str">
        <f>IF(J2="VERY HIGH",5,IF(J2="HIGH",4,IF(J2="MODERATE",3,IF(J2="LOW",2,IF(J2="VERY LOW",1,"")))))</f>
        <v/>
      </c>
    </row>
    <row r="8" spans="2:19" ht="125" customHeight="1">
      <c r="B8" s="9"/>
      <c r="C8" s="9"/>
      <c r="D8" s="61"/>
      <c r="E8" s="61"/>
      <c r="F8" s="61"/>
      <c r="G8" s="61"/>
      <c r="H8" s="34"/>
      <c r="I8" s="9"/>
      <c r="J8" s="54"/>
      <c r="K8" s="36"/>
      <c r="L8" s="36"/>
      <c r="M8" s="36"/>
      <c r="N8" s="5" t="str">
        <f>IF(H8="VERY HIGH",R14,
IF(H8="HIGH",R15,
IF(H8="MEDIUM",R16,
IF(H8="LOW",R17,
IF(H8="VERY LOW",R18,"")))))</f>
        <v/>
      </c>
      <c r="O8" s="67"/>
      <c r="P8" s="67"/>
      <c r="R8" t="s">
        <v>83</v>
      </c>
      <c r="S8" t="str">
        <f>IF(K2="VERY HIGH",5,IF(K2="HIGH",4,IF(K2="MODERATE",3,IF(K2="LOW",2,IF(K2="VERY LOW",1,"")))))</f>
        <v/>
      </c>
    </row>
    <row r="9" spans="2:19" ht="125" customHeight="1">
      <c r="B9" s="9"/>
      <c r="C9" s="9"/>
      <c r="D9" s="61"/>
      <c r="E9" s="61"/>
      <c r="F9" s="61"/>
      <c r="G9" s="61"/>
      <c r="H9" s="34"/>
      <c r="I9" s="50" t="str">
        <f>IF(H9="VERY HIGH",R17,
IF(H9="HIGH",R18,
IF(H9="MEDIUM",R19,
IF(H9="LOW",R20,
IF(H9="VERY LOW",R21,"")))))</f>
        <v/>
      </c>
      <c r="J9" s="51"/>
      <c r="K9" s="35"/>
      <c r="L9" s="36"/>
      <c r="M9" s="36"/>
      <c r="N9" s="34"/>
      <c r="O9" s="69"/>
      <c r="P9" s="70"/>
      <c r="R9" t="s">
        <v>84</v>
      </c>
      <c r="S9" t="str">
        <f>IF(L2="VERY HIGH",5,IF(L2="HIGH",4,IF(L2="MODERATE",3,IF(L2="LOW",2,IF(L2="VERY LOW",1,"")))))</f>
        <v/>
      </c>
    </row>
    <row r="10" spans="2:19" ht="125" customHeight="1">
      <c r="B10" s="9"/>
      <c r="C10" s="9"/>
      <c r="D10" s="61"/>
      <c r="E10" s="61"/>
      <c r="F10" s="61"/>
      <c r="G10" s="61"/>
      <c r="H10" s="34"/>
      <c r="I10" s="50" t="str">
        <f>IF(H10="VERY HIGH",R17,
IF(H10="HIGH",R18,
IF(H10="MEDIUM",R19,
IF(H10="LOW",R20,
IF(H10="VERY LOW",R21,"")))))</f>
        <v/>
      </c>
      <c r="J10" s="51"/>
      <c r="K10" s="35"/>
      <c r="L10" s="36"/>
      <c r="M10" s="36"/>
      <c r="N10" s="34"/>
      <c r="O10" s="69"/>
      <c r="P10" s="70"/>
      <c r="R10" t="s">
        <v>85</v>
      </c>
      <c r="S10" t="str">
        <f>IF(M2="VERY HIGH",5,IF(M2="HIGH",4,IF(M2="MODERATE",3,IF(M2="LOW",2,IF(M2="VERY LOW",1,"")))))</f>
        <v/>
      </c>
    </row>
    <row r="11" spans="2:19" ht="125" customHeight="1">
      <c r="B11" s="9"/>
      <c r="C11" s="9"/>
      <c r="D11" s="61"/>
      <c r="E11" s="61"/>
      <c r="F11" s="61"/>
      <c r="G11" s="61"/>
      <c r="H11" s="34"/>
      <c r="I11" s="52"/>
      <c r="J11" s="53"/>
      <c r="K11" s="35"/>
      <c r="L11" s="36"/>
      <c r="M11" s="36"/>
      <c r="N11" s="34"/>
      <c r="O11" s="69"/>
      <c r="P11" s="70"/>
      <c r="R11" t="s">
        <v>86</v>
      </c>
      <c r="S11" t="str">
        <f>IF(N2="VERY HIGH",5,IF(N2="HIGH",4,IF(N2="MODERATE",3,IF(N2="LOW",2,IF(N2="VERY LOW",1,"")))))</f>
        <v/>
      </c>
    </row>
    <row r="12" spans="2:19" ht="125" customHeight="1">
      <c r="B12" s="9"/>
      <c r="C12" s="9"/>
      <c r="D12" s="61"/>
      <c r="E12" s="61"/>
      <c r="F12" s="61"/>
      <c r="G12" s="61"/>
      <c r="H12" s="34"/>
      <c r="I12" s="52"/>
      <c r="J12" s="53"/>
      <c r="K12" s="35"/>
      <c r="L12" s="36"/>
      <c r="M12" s="36"/>
      <c r="N12" s="34"/>
      <c r="O12" s="69"/>
      <c r="P12" s="70"/>
      <c r="R12" t="s">
        <v>87</v>
      </c>
      <c r="S12">
        <f>SUM(S5:S11)</f>
        <v>0</v>
      </c>
    </row>
    <row r="13" spans="2:19" ht="125" customHeight="1">
      <c r="B13" s="9"/>
      <c r="C13" s="9"/>
      <c r="D13" s="61"/>
      <c r="E13" s="61"/>
      <c r="F13" s="61"/>
      <c r="G13" s="61"/>
      <c r="H13" s="34"/>
      <c r="I13" s="52"/>
      <c r="J13" s="53"/>
      <c r="K13" s="35"/>
      <c r="L13" s="36"/>
      <c r="M13" s="36"/>
      <c r="N13" s="34"/>
      <c r="O13" s="69"/>
      <c r="P13" s="70"/>
      <c r="R13" t="s">
        <v>116</v>
      </c>
    </row>
    <row r="14" spans="2:19" ht="125" customHeight="1">
      <c r="B14" s="9"/>
      <c r="C14" s="9"/>
      <c r="D14" s="61"/>
      <c r="E14" s="61"/>
      <c r="F14" s="61"/>
      <c r="G14" s="61"/>
      <c r="H14" s="34"/>
      <c r="I14" s="52"/>
      <c r="J14" s="53"/>
      <c r="K14" s="35"/>
      <c r="L14" s="36"/>
      <c r="M14" s="36"/>
      <c r="N14" s="34"/>
      <c r="O14" s="69"/>
      <c r="P14" s="70"/>
      <c r="R14" s="1" t="str">
        <f>METHODOLOGY!C16</f>
        <v>Immediately elevate to senior leadership, implement active mitigation measures, and monitor continuously with frequent status reviews and trigger tracking.</v>
      </c>
      <c r="S14" s="1"/>
    </row>
    <row r="15" spans="2:19" ht="125" customHeight="1">
      <c r="B15" s="9"/>
      <c r="C15" s="9"/>
      <c r="D15" s="61"/>
      <c r="E15" s="61"/>
      <c r="F15" s="61"/>
      <c r="G15" s="61"/>
      <c r="H15" s="34"/>
      <c r="I15" s="52"/>
      <c r="J15" s="53"/>
      <c r="K15" s="35"/>
      <c r="L15" s="36"/>
      <c r="M15" s="36"/>
      <c r="N15" s="34"/>
      <c r="O15" s="69"/>
      <c r="P15" s="70"/>
      <c r="R15" s="28" t="str">
        <f>METHODOLOGY!C17</f>
        <v>Implement defined mitigation actions, and review regularly with scheduled monitoring and trigger checks.</v>
      </c>
      <c r="S15" s="28"/>
    </row>
    <row r="16" spans="2:19" ht="125" customHeight="1">
      <c r="B16" s="9"/>
      <c r="C16" s="9"/>
      <c r="D16" s="61"/>
      <c r="E16" s="61"/>
      <c r="F16" s="61"/>
      <c r="G16" s="61"/>
      <c r="H16" s="34"/>
      <c r="I16" s="52"/>
      <c r="J16" s="53"/>
      <c r="K16" s="35"/>
      <c r="L16" s="36"/>
      <c r="M16" s="36"/>
      <c r="N16" s="34"/>
      <c r="O16" s="69"/>
      <c r="P16" s="70"/>
      <c r="R16" s="28" t="str">
        <f>METHODOLOGY!C18</f>
        <v>Track through normal project reporting cycles, confirm assumptions periodically, and prepare contingency actions if conditions begin to change.</v>
      </c>
      <c r="S16" s="28"/>
    </row>
    <row r="17" spans="2:19" ht="125" customHeight="1">
      <c r="B17" s="9"/>
      <c r="C17" s="9"/>
      <c r="D17" s="61"/>
      <c r="E17" s="61"/>
      <c r="F17" s="61"/>
      <c r="G17" s="61"/>
      <c r="H17" s="34"/>
      <c r="I17" s="52"/>
      <c r="J17" s="53"/>
      <c r="K17" s="35"/>
      <c r="L17" s="36"/>
      <c r="M17" s="36"/>
      <c r="N17" s="34"/>
      <c r="O17" s="69"/>
      <c r="P17" s="70"/>
      <c r="R17" s="28" t="str">
        <f>METHODOLOGY!C19</f>
        <v>Document and monitor during routine project reviews with no immediate mitigation required.</v>
      </c>
      <c r="S17" s="28"/>
    </row>
    <row r="18" spans="2:19" ht="125" customHeight="1">
      <c r="B18" s="9"/>
      <c r="C18" s="9"/>
      <c r="D18" s="61"/>
      <c r="E18" s="61"/>
      <c r="F18" s="61"/>
      <c r="G18" s="61"/>
      <c r="H18" s="34"/>
      <c r="I18" s="52"/>
      <c r="J18" s="53"/>
      <c r="K18" s="35"/>
      <c r="L18" s="36"/>
      <c r="M18" s="36"/>
      <c r="N18" s="34"/>
      <c r="O18" s="69"/>
      <c r="P18" s="70"/>
      <c r="R18" s="28" t="str">
        <f>METHODOLOGY!C20</f>
        <v>Record for awareness and reassess only if project conditions change or new information emerges.</v>
      </c>
      <c r="S18" s="28"/>
    </row>
    <row r="19" spans="2:19" ht="125" customHeight="1">
      <c r="B19" s="9"/>
      <c r="C19" s="9"/>
      <c r="D19" s="61"/>
      <c r="E19" s="61"/>
      <c r="F19" s="61"/>
      <c r="G19" s="61"/>
      <c r="H19" s="34"/>
      <c r="I19" s="52"/>
      <c r="J19" s="53"/>
      <c r="K19" s="35"/>
      <c r="L19" s="36"/>
      <c r="M19" s="36"/>
      <c r="N19" s="34"/>
      <c r="O19" s="69"/>
      <c r="P19" s="70"/>
    </row>
    <row r="20" spans="2:19" ht="125" customHeight="1">
      <c r="B20" s="9"/>
      <c r="C20" s="9"/>
      <c r="D20" s="61"/>
      <c r="E20" s="61"/>
      <c r="F20" s="61"/>
      <c r="G20" s="61"/>
      <c r="H20" s="34"/>
      <c r="I20" s="52"/>
      <c r="J20" s="53"/>
      <c r="K20" s="35"/>
      <c r="L20" s="36"/>
      <c r="M20" s="36"/>
      <c r="N20" s="34"/>
      <c r="O20" s="69"/>
      <c r="P20" s="70"/>
    </row>
    <row r="21" spans="2:19" ht="68" customHeight="1"/>
    <row r="22" spans="2:19" ht="68" customHeight="1"/>
    <row r="23" spans="2:19" ht="68" customHeight="1"/>
    <row r="24" spans="2:19" ht="68" customHeight="1"/>
    <row r="25" spans="2:19" ht="68" customHeight="1"/>
    <row r="26" spans="2:19" ht="68" customHeight="1"/>
    <row r="27" spans="2:19" ht="68" customHeight="1"/>
    <row r="28" spans="2:19" ht="68" customHeight="1"/>
    <row r="29" spans="2:19" ht="68" customHeight="1"/>
    <row r="30" spans="2:19" ht="68" customHeight="1"/>
    <row r="31" spans="2:19" ht="68" customHeight="1"/>
    <row r="32" spans="2:19" ht="68" customHeight="1"/>
    <row r="33" ht="68" customHeight="1"/>
    <row r="34" ht="68" customHeight="1"/>
    <row r="35" ht="68" customHeight="1"/>
    <row r="36" ht="68" customHeight="1"/>
    <row r="37" ht="68" customHeight="1"/>
    <row r="38" ht="68" customHeight="1"/>
    <row r="39" ht="68" customHeight="1"/>
  </sheetData>
  <mergeCells count="34">
    <mergeCell ref="D19:G19"/>
    <mergeCell ref="O19:P19"/>
    <mergeCell ref="D20:G20"/>
    <mergeCell ref="O20:P20"/>
    <mergeCell ref="D16:G16"/>
    <mergeCell ref="O16:P16"/>
    <mergeCell ref="D17:G17"/>
    <mergeCell ref="O17:P17"/>
    <mergeCell ref="D18:G18"/>
    <mergeCell ref="O18:P18"/>
    <mergeCell ref="D13:G13"/>
    <mergeCell ref="O13:P13"/>
    <mergeCell ref="D14:G14"/>
    <mergeCell ref="O14:P14"/>
    <mergeCell ref="D15:G15"/>
    <mergeCell ref="O15:P15"/>
    <mergeCell ref="D10:G10"/>
    <mergeCell ref="O10:P10"/>
    <mergeCell ref="D11:G11"/>
    <mergeCell ref="O11:P11"/>
    <mergeCell ref="D12:G12"/>
    <mergeCell ref="O12:P12"/>
    <mergeCell ref="D7:G7"/>
    <mergeCell ref="O7:P7"/>
    <mergeCell ref="D8:G8"/>
    <mergeCell ref="O8:P8"/>
    <mergeCell ref="D9:G9"/>
    <mergeCell ref="O9:P9"/>
    <mergeCell ref="D4:G4"/>
    <mergeCell ref="O4:P4"/>
    <mergeCell ref="D5:G5"/>
    <mergeCell ref="O5:P5"/>
    <mergeCell ref="D6:G6"/>
    <mergeCell ref="O6:P6"/>
  </mergeCells>
  <conditionalFormatting sqref="F2">
    <cfRule type="containsText" dxfId="347" priority="11" operator="containsText" text="POSITIVE">
      <formula>NOT(ISERROR(SEARCH("POSITIVE",F2)))</formula>
    </cfRule>
    <cfRule type="containsText" dxfId="346" priority="12" operator="containsText" text="NEGATIVE">
      <formula>NOT(ISERROR(SEARCH("NEGATIVE",F2)))</formula>
    </cfRule>
  </conditionalFormatting>
  <conditionalFormatting sqref="G2">
    <cfRule type="containsText" dxfId="345" priority="7" operator="containsText" text="VERY HIGH">
      <formula>NOT(ISERROR(SEARCH("VERY HIGH",G2)))</formula>
    </cfRule>
  </conditionalFormatting>
  <conditionalFormatting sqref="H5:H20">
    <cfRule type="containsText" dxfId="344" priority="2" operator="containsText" text="HIGH">
      <formula>NOT(ISERROR(SEARCH("HIGH",H5)))</formula>
    </cfRule>
    <cfRule type="containsText" dxfId="343" priority="3" operator="containsText" text="VERY HIGH">
      <formula>NOT(ISERROR(SEARCH("VERY HIGH",H5)))</formula>
    </cfRule>
  </conditionalFormatting>
  <conditionalFormatting sqref="H2:N2">
    <cfRule type="containsText" dxfId="342" priority="1" operator="containsText" text="MODERATE">
      <formula>NOT(ISERROR(SEARCH("MODERATE",H2)))</formula>
    </cfRule>
    <cfRule type="containsText" dxfId="341" priority="4" operator="containsText" text="Very Low">
      <formula>NOT(ISERROR(SEARCH("Very Low",H2)))</formula>
    </cfRule>
    <cfRule type="containsText" dxfId="340" priority="5" operator="containsText" text="High">
      <formula>NOT(ISERROR(SEARCH("High",H2)))</formula>
    </cfRule>
    <cfRule type="containsText" dxfId="339" priority="6" operator="containsText" text="Very High">
      <formula>NOT(ISERROR(SEARCH("Very High",H2)))</formula>
    </cfRule>
  </conditionalFormatting>
  <conditionalFormatting sqref="O2:Q2">
    <cfRule type="containsText" dxfId="338" priority="8" operator="containsText" text="LOW">
      <formula>NOT(ISERROR(SEARCH("LOW",O2)))</formula>
    </cfRule>
    <cfRule type="containsText" dxfId="337" priority="9" operator="containsText" text="MODERATE">
      <formula>NOT(ISERROR(SEARCH("MODERATE",O2)))</formula>
    </cfRule>
    <cfRule type="containsText" dxfId="336" priority="10" operator="containsText" text="HIGh">
      <formula>NOT(ISERROR(SEARCH("HIGh",O2)))</formula>
    </cfRule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xr:uid="{4E869F47-A541-744F-8BDB-6EA23F753A30}">
          <x14:formula1>
            <xm:f>METHODOLOGY!$B$9:$B$13</xm:f>
          </x14:formula1>
          <xm:sqref>H5:H20</xm:sqref>
        </x14:dataValidation>
        <x14:dataValidation type="list" allowBlank="1" showInputMessage="1" showErrorMessage="1" xr:uid="{9F126AF7-4058-FA43-A6FE-4E99FE2B9719}">
          <x14:formula1>
            <xm:f>METHODOLOGY!$B$83:$B$88</xm:f>
          </x14:formula1>
          <xm:sqref>N2</xm:sqref>
        </x14:dataValidation>
        <x14:dataValidation type="list" allowBlank="1" showInputMessage="1" showErrorMessage="1" xr:uid="{3644E0F6-82FC-9545-BD83-CB5298CD89E0}">
          <x14:formula1>
            <xm:f>METHODOLOGY!$B$75:$B$80</xm:f>
          </x14:formula1>
          <xm:sqref>M2</xm:sqref>
        </x14:dataValidation>
        <x14:dataValidation type="list" allowBlank="1" showInputMessage="1" showErrorMessage="1" xr:uid="{922B538D-A108-DE4D-B18F-E6CAFF2B6DE2}">
          <x14:formula1>
            <xm:f>METHODOLOGY!$B$67:$B$72</xm:f>
          </x14:formula1>
          <xm:sqref>L2</xm:sqref>
        </x14:dataValidation>
        <x14:dataValidation type="list" allowBlank="1" showInputMessage="1" showErrorMessage="1" xr:uid="{931EC979-30FF-A64D-941B-EC712D2498AF}">
          <x14:formula1>
            <xm:f>METHODOLOGY!$B$59:$B$64</xm:f>
          </x14:formula1>
          <xm:sqref>K2</xm:sqref>
        </x14:dataValidation>
        <x14:dataValidation type="list" allowBlank="1" showInputMessage="1" showErrorMessage="1" xr:uid="{E3D5E37E-F7C6-5742-A4D2-F8A7331667FD}">
          <x14:formula1>
            <xm:f>METHODOLOGY!$B$35:$B$40</xm:f>
          </x14:formula1>
          <xm:sqref>J2</xm:sqref>
        </x14:dataValidation>
        <x14:dataValidation type="list" allowBlank="1" showInputMessage="1" showErrorMessage="1" xr:uid="{DAEBAC66-6EE3-904E-9AA2-DE9F8B0FDC8D}">
          <x14:formula1>
            <xm:f>METHODOLOGY!$B$43:$B$48</xm:f>
          </x14:formula1>
          <xm:sqref>I2</xm:sqref>
        </x14:dataValidation>
        <x14:dataValidation type="list" allowBlank="1" showInputMessage="1" showErrorMessage="1" xr:uid="{4844A7C5-CC4A-D142-85DC-EAF63C84AFDA}">
          <x14:formula1>
            <xm:f>METHODOLOGY!$B$51:$B$56</xm:f>
          </x14:formula1>
          <xm:sqref>H2</xm:sqref>
        </x14:dataValidation>
        <x14:dataValidation type="list" allowBlank="1" showInputMessage="1" showErrorMessage="1" xr:uid="{919F581A-5853-F54F-AFD5-049F86559183}">
          <x14:formula1>
            <xm:f>METHODOLOGY!$D$43:$D$48</xm:f>
          </x14:formula1>
          <xm:sqref>I3 I21:I1048576</xm:sqref>
        </x14:dataValidation>
        <x14:dataValidation type="list" allowBlank="1" showInputMessage="1" showErrorMessage="1" xr:uid="{E9C11133-BF27-DB4B-A0B1-3366BC8F3496}">
          <x14:formula1>
            <xm:f>METHODOLOGY!$D$51:$D$56</xm:f>
          </x14:formula1>
          <xm:sqref>H3 H21:H1048576</xm:sqref>
        </x14:dataValidation>
        <x14:dataValidation type="list" allowBlank="1" showInputMessage="1" showErrorMessage="1" xr:uid="{0BCB45ED-E31D-B24F-8103-1D2336170804}">
          <x14:formula1>
            <xm:f>METHODOLOGY!$B$31:$B$32</xm:f>
          </x14:formula1>
          <xm:sqref>F2:F3 F21:F1048576</xm:sqref>
        </x14:dataValidation>
        <x14:dataValidation type="list" allowBlank="1" showInputMessage="1" showErrorMessage="1" xr:uid="{26B57F0D-FEEA-FF47-9DA7-14B91109D5B0}">
          <x14:formula1>
            <xm:f>METHODOLOGY!$D$9:$D$13</xm:f>
          </x14:formula1>
          <xm:sqref>G72:G1048576 G2:G3</xm:sqref>
        </x14:dataValidation>
        <x14:dataValidation type="list" allowBlank="1" showInputMessage="1" showErrorMessage="1" xr:uid="{8298D721-EF1A-8E4B-838D-73D4F4D1E698}">
          <x14:formula1>
            <xm:f>METHODOLOGY!$B$23:$B$28</xm:f>
          </x14:formula1>
          <xm:sqref>E2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F2E39-64D0-624E-8DD2-1B72061A9C80}">
  <dimension ref="B1:S39"/>
  <sheetViews>
    <sheetView zoomScale="56" workbookViewId="0">
      <selection activeCell="O2" sqref="O2"/>
    </sheetView>
  </sheetViews>
  <sheetFormatPr baseColWidth="10" defaultRowHeight="19"/>
  <cols>
    <col min="1" max="1" width="1.83203125" customWidth="1"/>
    <col min="2" max="2" width="8" customWidth="1"/>
    <col min="3" max="3" width="31.1640625" customWidth="1"/>
    <col min="4" max="4" width="86" customWidth="1"/>
    <col min="5" max="5" width="23.83203125" customWidth="1"/>
    <col min="6" max="6" width="19.33203125" customWidth="1"/>
    <col min="7" max="7" width="19.1640625" customWidth="1"/>
    <col min="8" max="8" width="20.33203125" style="24" customWidth="1"/>
    <col min="9" max="11" width="17.83203125" customWidth="1"/>
    <col min="12" max="12" width="25" customWidth="1"/>
    <col min="13" max="13" width="25.5" customWidth="1"/>
    <col min="14" max="14" width="28.6640625" customWidth="1"/>
    <col min="15" max="15" width="35.6640625" customWidth="1"/>
    <col min="16" max="16" width="72.83203125" style="33" customWidth="1"/>
    <col min="17" max="17" width="7" style="31" hidden="1" customWidth="1"/>
    <col min="18" max="18" width="35" hidden="1" customWidth="1"/>
    <col min="19" max="19" width="24.6640625" hidden="1" customWidth="1"/>
    <col min="20" max="20" width="10.83203125" customWidth="1"/>
  </cols>
  <sheetData>
    <row r="1" spans="2:19" s="2" customFormat="1" ht="138" customHeight="1">
      <c r="B1" s="6" t="s">
        <v>99</v>
      </c>
      <c r="C1" s="6" t="s">
        <v>122</v>
      </c>
      <c r="D1" s="6" t="s">
        <v>1</v>
      </c>
      <c r="E1" s="6" t="s">
        <v>2</v>
      </c>
      <c r="F1" s="6" t="s">
        <v>54</v>
      </c>
      <c r="G1" s="6" t="s">
        <v>3</v>
      </c>
      <c r="H1" s="6" t="s">
        <v>62</v>
      </c>
      <c r="I1" s="6" t="s">
        <v>59</v>
      </c>
      <c r="J1" s="6" t="s">
        <v>61</v>
      </c>
      <c r="K1" s="6" t="s">
        <v>63</v>
      </c>
      <c r="L1" s="6" t="s">
        <v>64</v>
      </c>
      <c r="M1" s="6" t="s">
        <v>65</v>
      </c>
      <c r="N1" s="6" t="s">
        <v>66</v>
      </c>
      <c r="O1" s="6" t="s">
        <v>79</v>
      </c>
      <c r="P1" s="6" t="s">
        <v>121</v>
      </c>
      <c r="Q1" s="29"/>
    </row>
    <row r="2" spans="2:19" s="3" customFormat="1" ht="130" customHeight="1">
      <c r="B2" s="75">
        <v>3</v>
      </c>
      <c r="C2" s="74"/>
      <c r="D2" s="71"/>
      <c r="E2" s="72"/>
      <c r="F2" s="72"/>
      <c r="G2" s="72"/>
      <c r="H2" s="73"/>
      <c r="I2" s="73"/>
      <c r="J2" s="73"/>
      <c r="K2" s="73"/>
      <c r="L2" s="73"/>
      <c r="M2" s="73"/>
      <c r="N2" s="73"/>
      <c r="O2" s="73" t="str">
        <f>IF(S4="LOW",
    IF(S12&lt;4,"LOW",IF(S12&lt;=15,"MODERATE","HIGH")),
IF(S4="MODERATE",
    IF(S12&lt;11,"LOW",IF(S12&lt;=18,"MODERATE","HIGH")),
IF(S4="HIGH",
    IF(S12&lt;15,"LOW",IF(S12&lt;=20,"MODERATE","HIGH")),
"")))</f>
        <v>LOW</v>
      </c>
      <c r="P2" s="37"/>
      <c r="Q2" s="30"/>
    </row>
    <row r="3" spans="2:19" ht="8" customHeight="1"/>
    <row r="4" spans="2:19" s="2" customFormat="1" ht="81" customHeight="1">
      <c r="B4" s="6" t="s">
        <v>99</v>
      </c>
      <c r="C4" s="23" t="s">
        <v>131</v>
      </c>
      <c r="D4" s="62" t="s">
        <v>55</v>
      </c>
      <c r="E4" s="63"/>
      <c r="F4" s="63"/>
      <c r="G4" s="64"/>
      <c r="H4" s="23" t="s">
        <v>3</v>
      </c>
      <c r="I4" s="6" t="s">
        <v>96</v>
      </c>
      <c r="J4" s="6" t="s">
        <v>97</v>
      </c>
      <c r="K4" s="6" t="s">
        <v>98</v>
      </c>
      <c r="L4" s="6" t="s">
        <v>113</v>
      </c>
      <c r="M4" s="6" t="s">
        <v>114</v>
      </c>
      <c r="N4" s="23" t="s">
        <v>115</v>
      </c>
      <c r="O4" s="65" t="s">
        <v>118</v>
      </c>
      <c r="P4" s="66"/>
      <c r="Q4" s="29"/>
      <c r="R4" s="2" t="s">
        <v>95</v>
      </c>
      <c r="S4" s="2" t="str">
        <f>METHODOLOGY!C4</f>
        <v>Low</v>
      </c>
    </row>
    <row r="5" spans="2:19" s="7" customFormat="1" ht="125" customHeight="1">
      <c r="B5" s="8"/>
      <c r="C5" s="8"/>
      <c r="D5" s="61"/>
      <c r="E5" s="61"/>
      <c r="F5" s="61"/>
      <c r="G5" s="61"/>
      <c r="H5" s="34" t="s">
        <v>9</v>
      </c>
      <c r="I5" s="35">
        <v>0</v>
      </c>
      <c r="J5" s="36">
        <v>0</v>
      </c>
      <c r="K5" s="36">
        <f>I5*J5</f>
        <v>0</v>
      </c>
      <c r="L5" s="8"/>
      <c r="M5" s="8"/>
      <c r="N5" s="5" t="str">
        <f>IF(H5="VERY HIGH",R14,
IF(H5="HIGH",R15,
IF(H5="MEDIUM",R16,
IF(H5="LOW",R17,
IF(H5="VERY LOW",R18,"")))))</f>
        <v>Track through normal project reporting cycles, confirm assumptions periodically, and prepare contingency actions if conditions begin to change.</v>
      </c>
      <c r="O5" s="68"/>
      <c r="P5" s="68"/>
      <c r="Q5" s="32"/>
      <c r="R5" s="7" t="s">
        <v>81</v>
      </c>
      <c r="S5" s="7" t="str">
        <f>IF(H2="VERY HIGH",5,IF(H2="HIGH",4,IF(H2="MODERATE",3,IF(H2="LOW",2,IF(H2="VERY LOW",1,"")))))</f>
        <v/>
      </c>
    </row>
    <row r="6" spans="2:19" ht="125" customHeight="1">
      <c r="B6" s="9"/>
      <c r="C6" s="9"/>
      <c r="D6" s="61"/>
      <c r="E6" s="61"/>
      <c r="F6" s="61"/>
      <c r="G6" s="61"/>
      <c r="H6" s="34"/>
      <c r="I6" s="35"/>
      <c r="J6" s="36"/>
      <c r="K6" s="36"/>
      <c r="L6" s="9"/>
      <c r="M6" s="9"/>
      <c r="N6" s="5" t="str">
        <f>IF(H6="VERY HIGH",R14,
IF(H6="HIGH",R15,
IF(H6="MEDIUM",R16,
IF(H6="LOW",R17,
IF(H6="VERY LOW",R18,"")))))</f>
        <v/>
      </c>
      <c r="O6" s="67"/>
      <c r="P6" s="67"/>
      <c r="R6" t="s">
        <v>80</v>
      </c>
      <c r="S6" t="str">
        <f>IF(I2="VERY HIGH",5,IF(I2="HIGH",4,IF(I2="MODERATE",3,IF(I2="LOW",2,IF(I2="VERY LOW",1,"")))))</f>
        <v/>
      </c>
    </row>
    <row r="7" spans="2:19" ht="125" customHeight="1">
      <c r="B7" s="9"/>
      <c r="C7" s="9"/>
      <c r="D7" s="61"/>
      <c r="E7" s="61"/>
      <c r="F7" s="61"/>
      <c r="G7" s="61"/>
      <c r="H7" s="34"/>
      <c r="I7" s="35"/>
      <c r="J7" s="36"/>
      <c r="K7" s="36"/>
      <c r="L7" s="9"/>
      <c r="M7" s="36"/>
      <c r="N7" s="5" t="str">
        <f>IF(H7="VERY HIGH",R14,
IF(H7="HIGH",R15,
IF(H7="MEDIUM",R16,
IF(H7="LOW",R17,
IF(H7="VERY LOW",R18,"")))))</f>
        <v/>
      </c>
      <c r="O7" s="67"/>
      <c r="P7" s="67"/>
      <c r="R7" t="s">
        <v>82</v>
      </c>
      <c r="S7" t="str">
        <f>IF(J2="VERY HIGH",5,IF(J2="HIGH",4,IF(J2="MODERATE",3,IF(J2="LOW",2,IF(J2="VERY LOW",1,"")))))</f>
        <v/>
      </c>
    </row>
    <row r="8" spans="2:19" ht="125" customHeight="1">
      <c r="B8" s="9"/>
      <c r="C8" s="9"/>
      <c r="D8" s="61"/>
      <c r="E8" s="61"/>
      <c r="F8" s="61"/>
      <c r="G8" s="61"/>
      <c r="H8" s="34"/>
      <c r="I8" s="9"/>
      <c r="J8" s="54"/>
      <c r="K8" s="36"/>
      <c r="L8" s="36"/>
      <c r="M8" s="36"/>
      <c r="N8" s="5" t="str">
        <f>IF(H8="VERY HIGH",R14,
IF(H8="HIGH",R15,
IF(H8="MEDIUM",R16,
IF(H8="LOW",R17,
IF(H8="VERY LOW",R18,"")))))</f>
        <v/>
      </c>
      <c r="O8" s="67"/>
      <c r="P8" s="67"/>
      <c r="R8" t="s">
        <v>83</v>
      </c>
      <c r="S8" t="str">
        <f>IF(K2="VERY HIGH",5,IF(K2="HIGH",4,IF(K2="MODERATE",3,IF(K2="LOW",2,IF(K2="VERY LOW",1,"")))))</f>
        <v/>
      </c>
    </row>
    <row r="9" spans="2:19" ht="125" customHeight="1">
      <c r="B9" s="9"/>
      <c r="C9" s="9"/>
      <c r="D9" s="61"/>
      <c r="E9" s="61"/>
      <c r="F9" s="61"/>
      <c r="G9" s="61"/>
      <c r="H9" s="34"/>
      <c r="I9" s="50" t="str">
        <f>IF(H9="VERY HIGH",R17,
IF(H9="HIGH",R18,
IF(H9="MEDIUM",R19,
IF(H9="LOW",R20,
IF(H9="VERY LOW",R21,"")))))</f>
        <v/>
      </c>
      <c r="J9" s="51"/>
      <c r="K9" s="35"/>
      <c r="L9" s="36"/>
      <c r="M9" s="36"/>
      <c r="N9" s="34"/>
      <c r="O9" s="69"/>
      <c r="P9" s="70"/>
      <c r="R9" t="s">
        <v>84</v>
      </c>
      <c r="S9" t="str">
        <f>IF(L2="VERY HIGH",5,IF(L2="HIGH",4,IF(L2="MODERATE",3,IF(L2="LOW",2,IF(L2="VERY LOW",1,"")))))</f>
        <v/>
      </c>
    </row>
    <row r="10" spans="2:19" ht="125" customHeight="1">
      <c r="B10" s="9"/>
      <c r="C10" s="9"/>
      <c r="D10" s="61"/>
      <c r="E10" s="61"/>
      <c r="F10" s="61"/>
      <c r="G10" s="61"/>
      <c r="H10" s="34"/>
      <c r="I10" s="50" t="str">
        <f>IF(H10="VERY HIGH",R17,
IF(H10="HIGH",R18,
IF(H10="MEDIUM",R19,
IF(H10="LOW",R20,
IF(H10="VERY LOW",R21,"")))))</f>
        <v/>
      </c>
      <c r="J10" s="51"/>
      <c r="K10" s="35"/>
      <c r="L10" s="36"/>
      <c r="M10" s="36"/>
      <c r="N10" s="34"/>
      <c r="O10" s="69"/>
      <c r="P10" s="70"/>
      <c r="R10" t="s">
        <v>85</v>
      </c>
      <c r="S10" t="str">
        <f>IF(M2="VERY HIGH",5,IF(M2="HIGH",4,IF(M2="MODERATE",3,IF(M2="LOW",2,IF(M2="VERY LOW",1,"")))))</f>
        <v/>
      </c>
    </row>
    <row r="11" spans="2:19" ht="125" customHeight="1">
      <c r="B11" s="9"/>
      <c r="C11" s="9"/>
      <c r="D11" s="61"/>
      <c r="E11" s="61"/>
      <c r="F11" s="61"/>
      <c r="G11" s="61"/>
      <c r="H11" s="34"/>
      <c r="I11" s="52"/>
      <c r="J11" s="53"/>
      <c r="K11" s="35"/>
      <c r="L11" s="36"/>
      <c r="M11" s="36"/>
      <c r="N11" s="34"/>
      <c r="O11" s="69"/>
      <c r="P11" s="70"/>
      <c r="R11" t="s">
        <v>86</v>
      </c>
      <c r="S11" t="str">
        <f>IF(N2="VERY HIGH",5,IF(N2="HIGH",4,IF(N2="MODERATE",3,IF(N2="LOW",2,IF(N2="VERY LOW",1,"")))))</f>
        <v/>
      </c>
    </row>
    <row r="12" spans="2:19" ht="125" customHeight="1">
      <c r="B12" s="9"/>
      <c r="C12" s="9"/>
      <c r="D12" s="61"/>
      <c r="E12" s="61"/>
      <c r="F12" s="61"/>
      <c r="G12" s="61"/>
      <c r="H12" s="34"/>
      <c r="I12" s="52"/>
      <c r="J12" s="53"/>
      <c r="K12" s="35"/>
      <c r="L12" s="36"/>
      <c r="M12" s="36"/>
      <c r="N12" s="34"/>
      <c r="O12" s="69"/>
      <c r="P12" s="70"/>
      <c r="R12" t="s">
        <v>87</v>
      </c>
      <c r="S12">
        <f>SUM(S5:S11)</f>
        <v>0</v>
      </c>
    </row>
    <row r="13" spans="2:19" ht="125" customHeight="1">
      <c r="B13" s="9"/>
      <c r="C13" s="9"/>
      <c r="D13" s="61"/>
      <c r="E13" s="61"/>
      <c r="F13" s="61"/>
      <c r="G13" s="61"/>
      <c r="H13" s="34"/>
      <c r="I13" s="52"/>
      <c r="J13" s="53"/>
      <c r="K13" s="35"/>
      <c r="L13" s="36"/>
      <c r="M13" s="36"/>
      <c r="N13" s="34"/>
      <c r="O13" s="69"/>
      <c r="P13" s="70"/>
      <c r="R13" t="s">
        <v>116</v>
      </c>
    </row>
    <row r="14" spans="2:19" ht="125" customHeight="1">
      <c r="B14" s="9"/>
      <c r="C14" s="9"/>
      <c r="D14" s="61"/>
      <c r="E14" s="61"/>
      <c r="F14" s="61"/>
      <c r="G14" s="61"/>
      <c r="H14" s="34"/>
      <c r="I14" s="52"/>
      <c r="J14" s="53"/>
      <c r="K14" s="35"/>
      <c r="L14" s="36"/>
      <c r="M14" s="36"/>
      <c r="N14" s="34"/>
      <c r="O14" s="69"/>
      <c r="P14" s="70"/>
      <c r="R14" s="1" t="str">
        <f>METHODOLOGY!C16</f>
        <v>Immediately elevate to senior leadership, implement active mitigation measures, and monitor continuously with frequent status reviews and trigger tracking.</v>
      </c>
      <c r="S14" s="1"/>
    </row>
    <row r="15" spans="2:19" ht="125" customHeight="1">
      <c r="B15" s="9"/>
      <c r="C15" s="9"/>
      <c r="D15" s="61"/>
      <c r="E15" s="61"/>
      <c r="F15" s="61"/>
      <c r="G15" s="61"/>
      <c r="H15" s="34"/>
      <c r="I15" s="52"/>
      <c r="J15" s="53"/>
      <c r="K15" s="35"/>
      <c r="L15" s="36"/>
      <c r="M15" s="36"/>
      <c r="N15" s="34"/>
      <c r="O15" s="69"/>
      <c r="P15" s="70"/>
      <c r="R15" s="28" t="str">
        <f>METHODOLOGY!C17</f>
        <v>Implement defined mitigation actions, and review regularly with scheduled monitoring and trigger checks.</v>
      </c>
      <c r="S15" s="28"/>
    </row>
    <row r="16" spans="2:19" ht="125" customHeight="1">
      <c r="B16" s="9"/>
      <c r="C16" s="9"/>
      <c r="D16" s="61"/>
      <c r="E16" s="61"/>
      <c r="F16" s="61"/>
      <c r="G16" s="61"/>
      <c r="H16" s="34"/>
      <c r="I16" s="52"/>
      <c r="J16" s="53"/>
      <c r="K16" s="35"/>
      <c r="L16" s="36"/>
      <c r="M16" s="36"/>
      <c r="N16" s="34"/>
      <c r="O16" s="69"/>
      <c r="P16" s="70"/>
      <c r="R16" s="28" t="str">
        <f>METHODOLOGY!C18</f>
        <v>Track through normal project reporting cycles, confirm assumptions periodically, and prepare contingency actions if conditions begin to change.</v>
      </c>
      <c r="S16" s="28"/>
    </row>
    <row r="17" spans="2:19" ht="125" customHeight="1">
      <c r="B17" s="9"/>
      <c r="C17" s="9"/>
      <c r="D17" s="61"/>
      <c r="E17" s="61"/>
      <c r="F17" s="61"/>
      <c r="G17" s="61"/>
      <c r="H17" s="34"/>
      <c r="I17" s="52"/>
      <c r="J17" s="53"/>
      <c r="K17" s="35"/>
      <c r="L17" s="36"/>
      <c r="M17" s="36"/>
      <c r="N17" s="34"/>
      <c r="O17" s="69"/>
      <c r="P17" s="70"/>
      <c r="R17" s="28" t="str">
        <f>METHODOLOGY!C19</f>
        <v>Document and monitor during routine project reviews with no immediate mitigation required.</v>
      </c>
      <c r="S17" s="28"/>
    </row>
    <row r="18" spans="2:19" ht="125" customHeight="1">
      <c r="B18" s="9"/>
      <c r="C18" s="9"/>
      <c r="D18" s="61"/>
      <c r="E18" s="61"/>
      <c r="F18" s="61"/>
      <c r="G18" s="61"/>
      <c r="H18" s="34"/>
      <c r="I18" s="52"/>
      <c r="J18" s="53"/>
      <c r="K18" s="35"/>
      <c r="L18" s="36"/>
      <c r="M18" s="36"/>
      <c r="N18" s="34"/>
      <c r="O18" s="69"/>
      <c r="P18" s="70"/>
      <c r="R18" s="28" t="str">
        <f>METHODOLOGY!C20</f>
        <v>Record for awareness and reassess only if project conditions change or new information emerges.</v>
      </c>
      <c r="S18" s="28"/>
    </row>
    <row r="19" spans="2:19" ht="125" customHeight="1">
      <c r="B19" s="9"/>
      <c r="C19" s="9"/>
      <c r="D19" s="61"/>
      <c r="E19" s="61"/>
      <c r="F19" s="61"/>
      <c r="G19" s="61"/>
      <c r="H19" s="34"/>
      <c r="I19" s="52"/>
      <c r="J19" s="53"/>
      <c r="K19" s="35"/>
      <c r="L19" s="36"/>
      <c r="M19" s="36"/>
      <c r="N19" s="34"/>
      <c r="O19" s="69"/>
      <c r="P19" s="70"/>
    </row>
    <row r="20" spans="2:19" ht="125" customHeight="1">
      <c r="B20" s="9"/>
      <c r="C20" s="9"/>
      <c r="D20" s="61"/>
      <c r="E20" s="61"/>
      <c r="F20" s="61"/>
      <c r="G20" s="61"/>
      <c r="H20" s="34"/>
      <c r="I20" s="52"/>
      <c r="J20" s="53"/>
      <c r="K20" s="35"/>
      <c r="L20" s="36"/>
      <c r="M20" s="36"/>
      <c r="N20" s="34"/>
      <c r="O20" s="69"/>
      <c r="P20" s="70"/>
    </row>
    <row r="21" spans="2:19" ht="68" customHeight="1"/>
    <row r="22" spans="2:19" ht="68" customHeight="1"/>
    <row r="23" spans="2:19" ht="68" customHeight="1"/>
    <row r="24" spans="2:19" ht="68" customHeight="1"/>
    <row r="25" spans="2:19" ht="68" customHeight="1"/>
    <row r="26" spans="2:19" ht="68" customHeight="1"/>
    <row r="27" spans="2:19" ht="68" customHeight="1"/>
    <row r="28" spans="2:19" ht="68" customHeight="1"/>
    <row r="29" spans="2:19" ht="68" customHeight="1"/>
    <row r="30" spans="2:19" ht="68" customHeight="1"/>
    <row r="31" spans="2:19" ht="68" customHeight="1"/>
    <row r="32" spans="2:19" ht="68" customHeight="1"/>
    <row r="33" ht="68" customHeight="1"/>
    <row r="34" ht="68" customHeight="1"/>
    <row r="35" ht="68" customHeight="1"/>
    <row r="36" ht="68" customHeight="1"/>
    <row r="37" ht="68" customHeight="1"/>
    <row r="38" ht="68" customHeight="1"/>
    <row r="39" ht="68" customHeight="1"/>
  </sheetData>
  <mergeCells count="34">
    <mergeCell ref="D19:G19"/>
    <mergeCell ref="O19:P19"/>
    <mergeCell ref="D20:G20"/>
    <mergeCell ref="O20:P20"/>
    <mergeCell ref="D16:G16"/>
    <mergeCell ref="O16:P16"/>
    <mergeCell ref="D17:G17"/>
    <mergeCell ref="O17:P17"/>
    <mergeCell ref="D18:G18"/>
    <mergeCell ref="O18:P18"/>
    <mergeCell ref="D13:G13"/>
    <mergeCell ref="O13:P13"/>
    <mergeCell ref="D14:G14"/>
    <mergeCell ref="O14:P14"/>
    <mergeCell ref="D15:G15"/>
    <mergeCell ref="O15:P15"/>
    <mergeCell ref="D10:G10"/>
    <mergeCell ref="O10:P10"/>
    <mergeCell ref="D11:G11"/>
    <mergeCell ref="O11:P11"/>
    <mergeCell ref="D12:G12"/>
    <mergeCell ref="O12:P12"/>
    <mergeCell ref="D7:G7"/>
    <mergeCell ref="O7:P7"/>
    <mergeCell ref="D8:G8"/>
    <mergeCell ref="O8:P8"/>
    <mergeCell ref="D9:G9"/>
    <mergeCell ref="O9:P9"/>
    <mergeCell ref="D4:G4"/>
    <mergeCell ref="O4:P4"/>
    <mergeCell ref="D5:G5"/>
    <mergeCell ref="O5:P5"/>
    <mergeCell ref="D6:G6"/>
    <mergeCell ref="O6:P6"/>
  </mergeCells>
  <conditionalFormatting sqref="F2">
    <cfRule type="containsText" dxfId="335" priority="11" operator="containsText" text="POSITIVE">
      <formula>NOT(ISERROR(SEARCH("POSITIVE",F2)))</formula>
    </cfRule>
    <cfRule type="containsText" dxfId="334" priority="12" operator="containsText" text="NEGATIVE">
      <formula>NOT(ISERROR(SEARCH("NEGATIVE",F2)))</formula>
    </cfRule>
  </conditionalFormatting>
  <conditionalFormatting sqref="G2">
    <cfRule type="containsText" dxfId="333" priority="7" operator="containsText" text="VERY HIGH">
      <formula>NOT(ISERROR(SEARCH("VERY HIGH",G2)))</formula>
    </cfRule>
  </conditionalFormatting>
  <conditionalFormatting sqref="H5:H20">
    <cfRule type="containsText" dxfId="332" priority="2" operator="containsText" text="HIGH">
      <formula>NOT(ISERROR(SEARCH("HIGH",H5)))</formula>
    </cfRule>
    <cfRule type="containsText" dxfId="331" priority="3" operator="containsText" text="VERY HIGH">
      <formula>NOT(ISERROR(SEARCH("VERY HIGH",H5)))</formula>
    </cfRule>
  </conditionalFormatting>
  <conditionalFormatting sqref="H2:N2">
    <cfRule type="containsText" dxfId="330" priority="1" operator="containsText" text="MODERATE">
      <formula>NOT(ISERROR(SEARCH("MODERATE",H2)))</formula>
    </cfRule>
    <cfRule type="containsText" dxfId="329" priority="4" operator="containsText" text="Very Low">
      <formula>NOT(ISERROR(SEARCH("Very Low",H2)))</formula>
    </cfRule>
    <cfRule type="containsText" dxfId="328" priority="5" operator="containsText" text="High">
      <formula>NOT(ISERROR(SEARCH("High",H2)))</formula>
    </cfRule>
    <cfRule type="containsText" dxfId="327" priority="6" operator="containsText" text="Very High">
      <formula>NOT(ISERROR(SEARCH("Very High",H2)))</formula>
    </cfRule>
  </conditionalFormatting>
  <conditionalFormatting sqref="O2:Q2">
    <cfRule type="containsText" dxfId="326" priority="8" operator="containsText" text="LOW">
      <formula>NOT(ISERROR(SEARCH("LOW",O2)))</formula>
    </cfRule>
    <cfRule type="containsText" dxfId="325" priority="9" operator="containsText" text="MODERATE">
      <formula>NOT(ISERROR(SEARCH("MODERATE",O2)))</formula>
    </cfRule>
    <cfRule type="containsText" dxfId="324" priority="10" operator="containsText" text="HIGh">
      <formula>NOT(ISERROR(SEARCH("HIGh",O2)))</formula>
    </cfRule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xr:uid="{3BF5761B-8A7E-5E48-A0BC-44956ABAD600}">
          <x14:formula1>
            <xm:f>METHODOLOGY!$B$23:$B$28</xm:f>
          </x14:formula1>
          <xm:sqref>E2</xm:sqref>
        </x14:dataValidation>
        <x14:dataValidation type="list" allowBlank="1" showInputMessage="1" showErrorMessage="1" xr:uid="{38FF9C40-3250-6C47-908A-46446B6EF396}">
          <x14:formula1>
            <xm:f>METHODOLOGY!$D$9:$D$13</xm:f>
          </x14:formula1>
          <xm:sqref>G72:G1048576 G2:G3</xm:sqref>
        </x14:dataValidation>
        <x14:dataValidation type="list" allowBlank="1" showInputMessage="1" showErrorMessage="1" xr:uid="{ACFC14BE-C7E3-C348-A17B-5639424D9535}">
          <x14:formula1>
            <xm:f>METHODOLOGY!$B$31:$B$32</xm:f>
          </x14:formula1>
          <xm:sqref>F2:F3 F21:F1048576</xm:sqref>
        </x14:dataValidation>
        <x14:dataValidation type="list" allowBlank="1" showInputMessage="1" showErrorMessage="1" xr:uid="{7BE59CE2-7C70-A549-AED8-5954F5581AC7}">
          <x14:formula1>
            <xm:f>METHODOLOGY!$D$51:$D$56</xm:f>
          </x14:formula1>
          <xm:sqref>H3 H21:H1048576</xm:sqref>
        </x14:dataValidation>
        <x14:dataValidation type="list" allowBlank="1" showInputMessage="1" showErrorMessage="1" xr:uid="{773BA0A9-B4BB-144E-8A6E-748BE1B14013}">
          <x14:formula1>
            <xm:f>METHODOLOGY!$D$43:$D$48</xm:f>
          </x14:formula1>
          <xm:sqref>I3 I21:I1048576</xm:sqref>
        </x14:dataValidation>
        <x14:dataValidation type="list" allowBlank="1" showInputMessage="1" showErrorMessage="1" xr:uid="{BA7CAC52-9CE2-0C4C-8BB9-3BA8221B1D2C}">
          <x14:formula1>
            <xm:f>METHODOLOGY!$B$51:$B$56</xm:f>
          </x14:formula1>
          <xm:sqref>H2</xm:sqref>
        </x14:dataValidation>
        <x14:dataValidation type="list" allowBlank="1" showInputMessage="1" showErrorMessage="1" xr:uid="{7C793378-7CC6-F44C-90E4-0C194DEA9390}">
          <x14:formula1>
            <xm:f>METHODOLOGY!$B$43:$B$48</xm:f>
          </x14:formula1>
          <xm:sqref>I2</xm:sqref>
        </x14:dataValidation>
        <x14:dataValidation type="list" allowBlank="1" showInputMessage="1" showErrorMessage="1" xr:uid="{F1E4C982-3DFE-1043-9B82-AC2BEC9F0418}">
          <x14:formula1>
            <xm:f>METHODOLOGY!$B$35:$B$40</xm:f>
          </x14:formula1>
          <xm:sqref>J2</xm:sqref>
        </x14:dataValidation>
        <x14:dataValidation type="list" allowBlank="1" showInputMessage="1" showErrorMessage="1" xr:uid="{2B6C1443-924B-F74A-99CD-3C1DEF32733A}">
          <x14:formula1>
            <xm:f>METHODOLOGY!$B$59:$B$64</xm:f>
          </x14:formula1>
          <xm:sqref>K2</xm:sqref>
        </x14:dataValidation>
        <x14:dataValidation type="list" allowBlank="1" showInputMessage="1" showErrorMessage="1" xr:uid="{6487660D-37C7-2A44-8D33-D370D10948C2}">
          <x14:formula1>
            <xm:f>METHODOLOGY!$B$67:$B$72</xm:f>
          </x14:formula1>
          <xm:sqref>L2</xm:sqref>
        </x14:dataValidation>
        <x14:dataValidation type="list" allowBlank="1" showInputMessage="1" showErrorMessage="1" xr:uid="{7B2CDECC-DC39-E843-8C1C-C7F877D034BA}">
          <x14:formula1>
            <xm:f>METHODOLOGY!$B$75:$B$80</xm:f>
          </x14:formula1>
          <xm:sqref>M2</xm:sqref>
        </x14:dataValidation>
        <x14:dataValidation type="list" allowBlank="1" showInputMessage="1" showErrorMessage="1" xr:uid="{051A89A2-4BBA-0748-9DB3-3891A5B87DC8}">
          <x14:formula1>
            <xm:f>METHODOLOGY!$B$83:$B$88</xm:f>
          </x14:formula1>
          <xm:sqref>N2</xm:sqref>
        </x14:dataValidation>
        <x14:dataValidation type="list" allowBlank="1" showInputMessage="1" showErrorMessage="1" xr:uid="{F5464CDB-F11A-2A42-B26D-3DB9C7DFA3AA}">
          <x14:formula1>
            <xm:f>METHODOLOGY!$B$9:$B$13</xm:f>
          </x14:formula1>
          <xm:sqref>H5:H20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358D2-0CA8-D541-B906-B634AFA0DBB0}">
  <dimension ref="B1:S39"/>
  <sheetViews>
    <sheetView zoomScale="56" workbookViewId="0">
      <selection activeCell="D2" sqref="D2"/>
    </sheetView>
  </sheetViews>
  <sheetFormatPr baseColWidth="10" defaultRowHeight="19"/>
  <cols>
    <col min="1" max="1" width="1.83203125" customWidth="1"/>
    <col min="2" max="2" width="8" customWidth="1"/>
    <col min="3" max="3" width="31.1640625" customWidth="1"/>
    <col min="4" max="4" width="86" customWidth="1"/>
    <col min="5" max="5" width="26.83203125" customWidth="1"/>
    <col min="6" max="6" width="19.33203125" customWidth="1"/>
    <col min="7" max="7" width="19.1640625" customWidth="1"/>
    <col min="8" max="8" width="20.33203125" style="24" customWidth="1"/>
    <col min="9" max="11" width="17.83203125" customWidth="1"/>
    <col min="12" max="12" width="25" customWidth="1"/>
    <col min="13" max="13" width="25.5" customWidth="1"/>
    <col min="14" max="14" width="28.6640625" customWidth="1"/>
    <col min="15" max="15" width="35.6640625" customWidth="1"/>
    <col min="16" max="16" width="72.83203125" style="33" customWidth="1"/>
    <col min="17" max="17" width="7" style="31" hidden="1" customWidth="1"/>
    <col min="18" max="18" width="35" hidden="1" customWidth="1"/>
    <col min="19" max="19" width="24.6640625" hidden="1" customWidth="1"/>
    <col min="20" max="20" width="10.83203125" customWidth="1"/>
  </cols>
  <sheetData>
    <row r="1" spans="2:19" s="2" customFormat="1" ht="138" customHeight="1">
      <c r="B1" s="6" t="s">
        <v>99</v>
      </c>
      <c r="C1" s="6" t="s">
        <v>122</v>
      </c>
      <c r="D1" s="6" t="s">
        <v>1</v>
      </c>
      <c r="E1" s="6" t="s">
        <v>2</v>
      </c>
      <c r="F1" s="6" t="s">
        <v>54</v>
      </c>
      <c r="G1" s="6" t="s">
        <v>3</v>
      </c>
      <c r="H1" s="6" t="s">
        <v>62</v>
      </c>
      <c r="I1" s="6" t="s">
        <v>59</v>
      </c>
      <c r="J1" s="6" t="s">
        <v>61</v>
      </c>
      <c r="K1" s="6" t="s">
        <v>63</v>
      </c>
      <c r="L1" s="6" t="s">
        <v>64</v>
      </c>
      <c r="M1" s="6" t="s">
        <v>65</v>
      </c>
      <c r="N1" s="6" t="s">
        <v>66</v>
      </c>
      <c r="O1" s="6" t="s">
        <v>79</v>
      </c>
      <c r="P1" s="6" t="s">
        <v>121</v>
      </c>
      <c r="Q1" s="29"/>
    </row>
    <row r="2" spans="2:19" s="3" customFormat="1" ht="130" customHeight="1">
      <c r="B2" s="75">
        <v>4</v>
      </c>
      <c r="C2" s="4"/>
      <c r="D2" s="71"/>
      <c r="E2" s="72"/>
      <c r="F2" s="72"/>
      <c r="G2" s="72"/>
      <c r="H2" s="73"/>
      <c r="I2" s="73"/>
      <c r="J2" s="73"/>
      <c r="K2" s="73"/>
      <c r="L2" s="73"/>
      <c r="M2" s="73"/>
      <c r="N2" s="73"/>
      <c r="O2" s="73" t="str">
        <f>IF(S4="LOW",
    IF(S12&lt;4,"LOW",IF(S12&lt;=15,"MODERATE","HIGH")),
IF(S4="MODERATE",
    IF(S12&lt;11,"LOW",IF(S12&lt;=18,"MODERATE","HIGH")),
IF(S4="HIGH",
    IF(S12&lt;15,"LOW",IF(S12&lt;=20,"MODERATE","HIGH")),
"")))</f>
        <v>LOW</v>
      </c>
      <c r="P2" s="37"/>
      <c r="Q2" s="30"/>
    </row>
    <row r="3" spans="2:19" ht="8" customHeight="1">
      <c r="D3" s="7"/>
    </row>
    <row r="4" spans="2:19" s="2" customFormat="1" ht="81" customHeight="1">
      <c r="B4" s="6" t="s">
        <v>99</v>
      </c>
      <c r="C4" s="23" t="s">
        <v>131</v>
      </c>
      <c r="D4" s="62" t="s">
        <v>55</v>
      </c>
      <c r="E4" s="63"/>
      <c r="F4" s="63"/>
      <c r="G4" s="64"/>
      <c r="H4" s="23" t="s">
        <v>3</v>
      </c>
      <c r="I4" s="6" t="s">
        <v>96</v>
      </c>
      <c r="J4" s="6" t="s">
        <v>97</v>
      </c>
      <c r="K4" s="6" t="s">
        <v>98</v>
      </c>
      <c r="L4" s="6" t="s">
        <v>113</v>
      </c>
      <c r="M4" s="6" t="s">
        <v>114</v>
      </c>
      <c r="N4" s="23" t="s">
        <v>115</v>
      </c>
      <c r="O4" s="65" t="s">
        <v>118</v>
      </c>
      <c r="P4" s="66"/>
      <c r="Q4" s="29"/>
      <c r="R4" s="2" t="s">
        <v>95</v>
      </c>
      <c r="S4" s="2" t="str">
        <f>METHODOLOGY!C4</f>
        <v>Low</v>
      </c>
    </row>
    <row r="5" spans="2:19" s="7" customFormat="1" ht="125" customHeight="1">
      <c r="B5" s="8"/>
      <c r="C5" s="8"/>
      <c r="D5" s="61"/>
      <c r="E5" s="61"/>
      <c r="F5" s="61"/>
      <c r="G5" s="61"/>
      <c r="H5" s="34"/>
      <c r="I5" s="35">
        <v>0</v>
      </c>
      <c r="J5" s="36">
        <v>0</v>
      </c>
      <c r="K5" s="36">
        <f>I5*J5</f>
        <v>0</v>
      </c>
      <c r="L5" s="8"/>
      <c r="M5" s="8"/>
      <c r="N5" s="5" t="str">
        <f>IF(H5="VERY HIGH",R14,
IF(H5="HIGH",R15,
IF(H5="MEDIUM",R16,
IF(H5="LOW",R17,
IF(H5="VERY LOW",R18,"")))))</f>
        <v/>
      </c>
      <c r="O5" s="68"/>
      <c r="P5" s="68"/>
      <c r="Q5" s="32"/>
      <c r="R5" s="7" t="s">
        <v>81</v>
      </c>
      <c r="S5" s="7" t="str">
        <f>IF(H2="VERY HIGH",5,IF(H2="HIGH",4,IF(H2="MODERATE",3,IF(H2="LOW",2,IF(H2="VERY LOW",1,"")))))</f>
        <v/>
      </c>
    </row>
    <row r="6" spans="2:19" ht="125" customHeight="1">
      <c r="B6" s="9"/>
      <c r="C6" s="9"/>
      <c r="D6" s="61"/>
      <c r="E6" s="61"/>
      <c r="F6" s="61"/>
      <c r="G6" s="61"/>
      <c r="H6" s="34"/>
      <c r="I6" s="35"/>
      <c r="J6" s="36"/>
      <c r="K6" s="36"/>
      <c r="L6" s="9"/>
      <c r="M6" s="9"/>
      <c r="N6" s="5" t="str">
        <f>IF(H6="VERY HIGH",R14,
IF(H6="HIGH",R15,
IF(H6="MEDIUM",R16,
IF(H6="LOW",R17,
IF(H6="VERY LOW",R18,"")))))</f>
        <v/>
      </c>
      <c r="O6" s="67"/>
      <c r="P6" s="67"/>
      <c r="R6" t="s">
        <v>80</v>
      </c>
      <c r="S6" t="str">
        <f>IF(I2="VERY HIGH",5,IF(I2="HIGH",4,IF(I2="MODERATE",3,IF(I2="LOW",2,IF(I2="VERY LOW",1,"")))))</f>
        <v/>
      </c>
    </row>
    <row r="7" spans="2:19" ht="125" customHeight="1">
      <c r="B7" s="9"/>
      <c r="C7" s="9"/>
      <c r="D7" s="61"/>
      <c r="E7" s="61"/>
      <c r="F7" s="61"/>
      <c r="G7" s="61"/>
      <c r="H7" s="34"/>
      <c r="I7" s="35"/>
      <c r="J7" s="36"/>
      <c r="K7" s="36"/>
      <c r="L7" s="9"/>
      <c r="M7" s="36"/>
      <c r="N7" s="5" t="str">
        <f>IF(H7="VERY HIGH",R14,
IF(H7="HIGH",R15,
IF(H7="MEDIUM",R16,
IF(H7="LOW",R17,
IF(H7="VERY LOW",R18,"")))))</f>
        <v/>
      </c>
      <c r="O7" s="67"/>
      <c r="P7" s="67"/>
      <c r="R7" t="s">
        <v>82</v>
      </c>
      <c r="S7" t="str">
        <f>IF(J2="VERY HIGH",5,IF(J2="HIGH",4,IF(J2="MODERATE",3,IF(J2="LOW",2,IF(J2="VERY LOW",1,"")))))</f>
        <v/>
      </c>
    </row>
    <row r="8" spans="2:19" ht="125" customHeight="1">
      <c r="B8" s="9"/>
      <c r="C8" s="9"/>
      <c r="D8" s="61"/>
      <c r="E8" s="61"/>
      <c r="F8" s="61"/>
      <c r="G8" s="61"/>
      <c r="H8" s="34"/>
      <c r="I8" s="9"/>
      <c r="J8" s="54"/>
      <c r="K8" s="36"/>
      <c r="L8" s="36"/>
      <c r="M8" s="36"/>
      <c r="N8" s="5" t="str">
        <f>IF(H8="VERY HIGH",R14,
IF(H8="HIGH",R15,
IF(H8="MEDIUM",R16,
IF(H8="LOW",R17,
IF(H8="VERY LOW",R18,"")))))</f>
        <v/>
      </c>
      <c r="O8" s="67"/>
      <c r="P8" s="67"/>
      <c r="R8" t="s">
        <v>83</v>
      </c>
      <c r="S8" t="str">
        <f>IF(K2="VERY HIGH",5,IF(K2="HIGH",4,IF(K2="MODERATE",3,IF(K2="LOW",2,IF(K2="VERY LOW",1,"")))))</f>
        <v/>
      </c>
    </row>
    <row r="9" spans="2:19" ht="125" customHeight="1">
      <c r="B9" s="9"/>
      <c r="C9" s="9"/>
      <c r="D9" s="61"/>
      <c r="E9" s="61"/>
      <c r="F9" s="61"/>
      <c r="G9" s="61"/>
      <c r="H9" s="34"/>
      <c r="I9" s="50" t="str">
        <f>IF(H9="VERY HIGH",R17,
IF(H9="HIGH",R18,
IF(H9="MEDIUM",R19,
IF(H9="LOW",R20,
IF(H9="VERY LOW",R21,"")))))</f>
        <v/>
      </c>
      <c r="J9" s="51"/>
      <c r="K9" s="35"/>
      <c r="L9" s="36"/>
      <c r="M9" s="36"/>
      <c r="N9" s="34"/>
      <c r="O9" s="69"/>
      <c r="P9" s="70"/>
      <c r="R9" t="s">
        <v>84</v>
      </c>
      <c r="S9" t="str">
        <f>IF(L2="VERY HIGH",5,IF(L2="HIGH",4,IF(L2="MODERATE",3,IF(L2="LOW",2,IF(L2="VERY LOW",1,"")))))</f>
        <v/>
      </c>
    </row>
    <row r="10" spans="2:19" ht="125" customHeight="1">
      <c r="B10" s="9"/>
      <c r="C10" s="9"/>
      <c r="D10" s="61"/>
      <c r="E10" s="61"/>
      <c r="F10" s="61"/>
      <c r="G10" s="61"/>
      <c r="H10" s="34"/>
      <c r="I10" s="50" t="str">
        <f>IF(H10="VERY HIGH",R17,
IF(H10="HIGH",R18,
IF(H10="MEDIUM",R19,
IF(H10="LOW",R20,
IF(H10="VERY LOW",R21,"")))))</f>
        <v/>
      </c>
      <c r="J10" s="51"/>
      <c r="K10" s="35"/>
      <c r="L10" s="36"/>
      <c r="M10" s="36"/>
      <c r="N10" s="34"/>
      <c r="O10" s="69"/>
      <c r="P10" s="70"/>
      <c r="R10" t="s">
        <v>85</v>
      </c>
      <c r="S10" t="str">
        <f>IF(M2="VERY HIGH",5,IF(M2="HIGH",4,IF(M2="MODERATE",3,IF(M2="LOW",2,IF(M2="VERY LOW",1,"")))))</f>
        <v/>
      </c>
    </row>
    <row r="11" spans="2:19" ht="125" customHeight="1">
      <c r="B11" s="9"/>
      <c r="C11" s="9"/>
      <c r="D11" s="61"/>
      <c r="E11" s="61"/>
      <c r="F11" s="61"/>
      <c r="G11" s="61"/>
      <c r="H11" s="34"/>
      <c r="I11" s="52"/>
      <c r="J11" s="53"/>
      <c r="K11" s="35"/>
      <c r="L11" s="36"/>
      <c r="M11" s="36"/>
      <c r="N11" s="34"/>
      <c r="O11" s="69"/>
      <c r="P11" s="70"/>
      <c r="R11" t="s">
        <v>86</v>
      </c>
      <c r="S11" t="str">
        <f>IF(N2="VERY HIGH",5,IF(N2="HIGH",4,IF(N2="MODERATE",3,IF(N2="LOW",2,IF(N2="VERY LOW",1,"")))))</f>
        <v/>
      </c>
    </row>
    <row r="12" spans="2:19" ht="125" customHeight="1">
      <c r="B12" s="9"/>
      <c r="C12" s="9"/>
      <c r="D12" s="61"/>
      <c r="E12" s="61"/>
      <c r="F12" s="61"/>
      <c r="G12" s="61"/>
      <c r="H12" s="34"/>
      <c r="I12" s="52"/>
      <c r="J12" s="53"/>
      <c r="K12" s="35"/>
      <c r="L12" s="36"/>
      <c r="M12" s="36"/>
      <c r="N12" s="34"/>
      <c r="O12" s="69"/>
      <c r="P12" s="70"/>
      <c r="R12" t="s">
        <v>87</v>
      </c>
      <c r="S12">
        <f>SUM(S5:S11)</f>
        <v>0</v>
      </c>
    </row>
    <row r="13" spans="2:19" ht="125" customHeight="1">
      <c r="B13" s="9"/>
      <c r="C13" s="9"/>
      <c r="D13" s="61"/>
      <c r="E13" s="61"/>
      <c r="F13" s="61"/>
      <c r="G13" s="61"/>
      <c r="H13" s="34"/>
      <c r="I13" s="52"/>
      <c r="J13" s="53"/>
      <c r="K13" s="35"/>
      <c r="L13" s="36"/>
      <c r="M13" s="36"/>
      <c r="N13" s="34"/>
      <c r="O13" s="69"/>
      <c r="P13" s="70"/>
      <c r="R13" t="s">
        <v>116</v>
      </c>
    </row>
    <row r="14" spans="2:19" ht="125" customHeight="1">
      <c r="B14" s="9"/>
      <c r="C14" s="9"/>
      <c r="D14" s="61"/>
      <c r="E14" s="61"/>
      <c r="F14" s="61"/>
      <c r="G14" s="61"/>
      <c r="H14" s="34"/>
      <c r="I14" s="52"/>
      <c r="J14" s="53"/>
      <c r="K14" s="35"/>
      <c r="L14" s="36"/>
      <c r="M14" s="36"/>
      <c r="N14" s="34"/>
      <c r="O14" s="69"/>
      <c r="P14" s="70"/>
      <c r="R14" s="1" t="str">
        <f>METHODOLOGY!C16</f>
        <v>Immediately elevate to senior leadership, implement active mitigation measures, and monitor continuously with frequent status reviews and trigger tracking.</v>
      </c>
      <c r="S14" s="1"/>
    </row>
    <row r="15" spans="2:19" ht="125" customHeight="1">
      <c r="B15" s="9"/>
      <c r="C15" s="9"/>
      <c r="D15" s="61"/>
      <c r="E15" s="61"/>
      <c r="F15" s="61"/>
      <c r="G15" s="61"/>
      <c r="H15" s="34"/>
      <c r="I15" s="52"/>
      <c r="J15" s="53"/>
      <c r="K15" s="35"/>
      <c r="L15" s="36"/>
      <c r="M15" s="36"/>
      <c r="N15" s="34"/>
      <c r="O15" s="69"/>
      <c r="P15" s="70"/>
      <c r="R15" s="28" t="str">
        <f>METHODOLOGY!C17</f>
        <v>Implement defined mitigation actions, and review regularly with scheduled monitoring and trigger checks.</v>
      </c>
      <c r="S15" s="28"/>
    </row>
    <row r="16" spans="2:19" ht="125" customHeight="1">
      <c r="B16" s="9"/>
      <c r="C16" s="9"/>
      <c r="D16" s="61"/>
      <c r="E16" s="61"/>
      <c r="F16" s="61"/>
      <c r="G16" s="61"/>
      <c r="H16" s="34"/>
      <c r="I16" s="52"/>
      <c r="J16" s="53"/>
      <c r="K16" s="35"/>
      <c r="L16" s="36"/>
      <c r="M16" s="36"/>
      <c r="N16" s="34"/>
      <c r="O16" s="69"/>
      <c r="P16" s="70"/>
      <c r="R16" s="28" t="str">
        <f>METHODOLOGY!C18</f>
        <v>Track through normal project reporting cycles, confirm assumptions periodically, and prepare contingency actions if conditions begin to change.</v>
      </c>
      <c r="S16" s="28"/>
    </row>
    <row r="17" spans="2:19" ht="125" customHeight="1">
      <c r="B17" s="9"/>
      <c r="C17" s="9"/>
      <c r="D17" s="61"/>
      <c r="E17" s="61"/>
      <c r="F17" s="61"/>
      <c r="G17" s="61"/>
      <c r="H17" s="34"/>
      <c r="I17" s="52"/>
      <c r="J17" s="53"/>
      <c r="K17" s="35"/>
      <c r="L17" s="36"/>
      <c r="M17" s="36"/>
      <c r="N17" s="34"/>
      <c r="O17" s="69"/>
      <c r="P17" s="70"/>
      <c r="R17" s="28" t="str">
        <f>METHODOLOGY!C19</f>
        <v>Document and monitor during routine project reviews with no immediate mitigation required.</v>
      </c>
      <c r="S17" s="28"/>
    </row>
    <row r="18" spans="2:19" ht="125" customHeight="1">
      <c r="B18" s="9"/>
      <c r="C18" s="9"/>
      <c r="D18" s="61"/>
      <c r="E18" s="61"/>
      <c r="F18" s="61"/>
      <c r="G18" s="61"/>
      <c r="H18" s="34"/>
      <c r="I18" s="52"/>
      <c r="J18" s="53"/>
      <c r="K18" s="35"/>
      <c r="L18" s="36"/>
      <c r="M18" s="36"/>
      <c r="N18" s="34"/>
      <c r="O18" s="69"/>
      <c r="P18" s="70"/>
      <c r="R18" s="28" t="str">
        <f>METHODOLOGY!C20</f>
        <v>Record for awareness and reassess only if project conditions change or new information emerges.</v>
      </c>
      <c r="S18" s="28"/>
    </row>
    <row r="19" spans="2:19" ht="125" customHeight="1">
      <c r="B19" s="9"/>
      <c r="C19" s="9"/>
      <c r="D19" s="61"/>
      <c r="E19" s="61"/>
      <c r="F19" s="61"/>
      <c r="G19" s="61"/>
      <c r="H19" s="34"/>
      <c r="I19" s="52"/>
      <c r="J19" s="53"/>
      <c r="K19" s="35"/>
      <c r="L19" s="36"/>
      <c r="M19" s="36"/>
      <c r="N19" s="34"/>
      <c r="O19" s="69"/>
      <c r="P19" s="70"/>
    </row>
    <row r="20" spans="2:19" ht="125" customHeight="1">
      <c r="B20" s="9"/>
      <c r="C20" s="9"/>
      <c r="D20" s="61"/>
      <c r="E20" s="61"/>
      <c r="F20" s="61"/>
      <c r="G20" s="61"/>
      <c r="H20" s="34"/>
      <c r="I20" s="52"/>
      <c r="J20" s="53"/>
      <c r="K20" s="35"/>
      <c r="L20" s="36"/>
      <c r="M20" s="36"/>
      <c r="N20" s="34"/>
      <c r="O20" s="69"/>
      <c r="P20" s="70"/>
    </row>
    <row r="21" spans="2:19" ht="68" customHeight="1"/>
    <row r="22" spans="2:19" ht="68" customHeight="1"/>
    <row r="23" spans="2:19" ht="68" customHeight="1"/>
    <row r="24" spans="2:19" ht="68" customHeight="1"/>
    <row r="25" spans="2:19" ht="68" customHeight="1"/>
    <row r="26" spans="2:19" ht="68" customHeight="1"/>
    <row r="27" spans="2:19" ht="68" customHeight="1"/>
    <row r="28" spans="2:19" ht="68" customHeight="1"/>
    <row r="29" spans="2:19" ht="68" customHeight="1"/>
    <row r="30" spans="2:19" ht="68" customHeight="1"/>
    <row r="31" spans="2:19" ht="68" customHeight="1"/>
    <row r="32" spans="2:19" ht="68" customHeight="1"/>
    <row r="33" ht="68" customHeight="1"/>
    <row r="34" ht="68" customHeight="1"/>
    <row r="35" ht="68" customHeight="1"/>
    <row r="36" ht="68" customHeight="1"/>
    <row r="37" ht="68" customHeight="1"/>
    <row r="38" ht="68" customHeight="1"/>
    <row r="39" ht="68" customHeight="1"/>
  </sheetData>
  <mergeCells count="34">
    <mergeCell ref="D19:G19"/>
    <mergeCell ref="O19:P19"/>
    <mergeCell ref="D20:G20"/>
    <mergeCell ref="O20:P20"/>
    <mergeCell ref="D16:G16"/>
    <mergeCell ref="O16:P16"/>
    <mergeCell ref="D17:G17"/>
    <mergeCell ref="O17:P17"/>
    <mergeCell ref="D18:G18"/>
    <mergeCell ref="O18:P18"/>
    <mergeCell ref="D13:G13"/>
    <mergeCell ref="O13:P13"/>
    <mergeCell ref="D14:G14"/>
    <mergeCell ref="O14:P14"/>
    <mergeCell ref="D15:G15"/>
    <mergeCell ref="O15:P15"/>
    <mergeCell ref="D10:G10"/>
    <mergeCell ref="O10:P10"/>
    <mergeCell ref="D11:G11"/>
    <mergeCell ref="O11:P11"/>
    <mergeCell ref="D12:G12"/>
    <mergeCell ref="O12:P12"/>
    <mergeCell ref="D7:G7"/>
    <mergeCell ref="O7:P7"/>
    <mergeCell ref="D8:G8"/>
    <mergeCell ref="O8:P8"/>
    <mergeCell ref="D9:G9"/>
    <mergeCell ref="O9:P9"/>
    <mergeCell ref="D4:G4"/>
    <mergeCell ref="O4:P4"/>
    <mergeCell ref="D5:G5"/>
    <mergeCell ref="O5:P5"/>
    <mergeCell ref="D6:G6"/>
    <mergeCell ref="O6:P6"/>
  </mergeCells>
  <conditionalFormatting sqref="F2">
    <cfRule type="containsText" dxfId="323" priority="11" operator="containsText" text="POSITIVE">
      <formula>NOT(ISERROR(SEARCH("POSITIVE",F2)))</formula>
    </cfRule>
    <cfRule type="containsText" dxfId="322" priority="12" operator="containsText" text="NEGATIVE">
      <formula>NOT(ISERROR(SEARCH("NEGATIVE",F2)))</formula>
    </cfRule>
  </conditionalFormatting>
  <conditionalFormatting sqref="G2">
    <cfRule type="containsText" dxfId="321" priority="7" operator="containsText" text="VERY HIGH">
      <formula>NOT(ISERROR(SEARCH("VERY HIGH",G2)))</formula>
    </cfRule>
  </conditionalFormatting>
  <conditionalFormatting sqref="H5:H20">
    <cfRule type="containsText" dxfId="320" priority="2" operator="containsText" text="HIGH">
      <formula>NOT(ISERROR(SEARCH("HIGH",H5)))</formula>
    </cfRule>
    <cfRule type="containsText" dxfId="319" priority="3" operator="containsText" text="VERY HIGH">
      <formula>NOT(ISERROR(SEARCH("VERY HIGH",H5)))</formula>
    </cfRule>
  </conditionalFormatting>
  <conditionalFormatting sqref="H2:N2">
    <cfRule type="containsText" dxfId="318" priority="1" operator="containsText" text="MODERATE">
      <formula>NOT(ISERROR(SEARCH("MODERATE",H2)))</formula>
    </cfRule>
    <cfRule type="containsText" dxfId="317" priority="4" operator="containsText" text="Very Low">
      <formula>NOT(ISERROR(SEARCH("Very Low",H2)))</formula>
    </cfRule>
    <cfRule type="containsText" dxfId="316" priority="5" operator="containsText" text="High">
      <formula>NOT(ISERROR(SEARCH("High",H2)))</formula>
    </cfRule>
    <cfRule type="containsText" dxfId="315" priority="6" operator="containsText" text="Very High">
      <formula>NOT(ISERROR(SEARCH("Very High",H2)))</formula>
    </cfRule>
  </conditionalFormatting>
  <conditionalFormatting sqref="O2:Q2">
    <cfRule type="containsText" dxfId="314" priority="8" operator="containsText" text="LOW">
      <formula>NOT(ISERROR(SEARCH("LOW",O2)))</formula>
    </cfRule>
    <cfRule type="containsText" dxfId="313" priority="9" operator="containsText" text="MODERATE">
      <formula>NOT(ISERROR(SEARCH("MODERATE",O2)))</formula>
    </cfRule>
    <cfRule type="containsText" dxfId="312" priority="10" operator="containsText" text="HIGh">
      <formula>NOT(ISERROR(SEARCH("HIGh",O2)))</formula>
    </cfRule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xr:uid="{CC55381A-D633-0148-9BA5-228777DDDF97}">
          <x14:formula1>
            <xm:f>METHODOLOGY!$B$9:$B$13</xm:f>
          </x14:formula1>
          <xm:sqref>H5:H20</xm:sqref>
        </x14:dataValidation>
        <x14:dataValidation type="list" allowBlank="1" showInputMessage="1" showErrorMessage="1" xr:uid="{F4A001CE-D88D-AD4D-A758-247B41E423F2}">
          <x14:formula1>
            <xm:f>METHODOLOGY!$B$83:$B$88</xm:f>
          </x14:formula1>
          <xm:sqref>N2</xm:sqref>
        </x14:dataValidation>
        <x14:dataValidation type="list" allowBlank="1" showInputMessage="1" showErrorMessage="1" xr:uid="{472BF3F6-2D47-AE46-917A-DB2D0F4F9190}">
          <x14:formula1>
            <xm:f>METHODOLOGY!$B$75:$B$80</xm:f>
          </x14:formula1>
          <xm:sqref>M2</xm:sqref>
        </x14:dataValidation>
        <x14:dataValidation type="list" allowBlank="1" showInputMessage="1" showErrorMessage="1" xr:uid="{1AB08BD7-9A32-C940-B8F4-8CACF9AF4FC4}">
          <x14:formula1>
            <xm:f>METHODOLOGY!$B$67:$B$72</xm:f>
          </x14:formula1>
          <xm:sqref>L2</xm:sqref>
        </x14:dataValidation>
        <x14:dataValidation type="list" allowBlank="1" showInputMessage="1" showErrorMessage="1" xr:uid="{9DD07635-C8EC-3846-A669-2C9E74B74235}">
          <x14:formula1>
            <xm:f>METHODOLOGY!$B$59:$B$64</xm:f>
          </x14:formula1>
          <xm:sqref>K2</xm:sqref>
        </x14:dataValidation>
        <x14:dataValidation type="list" allowBlank="1" showInputMessage="1" showErrorMessage="1" xr:uid="{5FB05C47-079B-6B4D-99C9-340734B9C7B6}">
          <x14:formula1>
            <xm:f>METHODOLOGY!$B$35:$B$40</xm:f>
          </x14:formula1>
          <xm:sqref>J2</xm:sqref>
        </x14:dataValidation>
        <x14:dataValidation type="list" allowBlank="1" showInputMessage="1" showErrorMessage="1" xr:uid="{EA2F80B5-4477-CA49-82B4-C6C2A629E9B0}">
          <x14:formula1>
            <xm:f>METHODOLOGY!$B$43:$B$48</xm:f>
          </x14:formula1>
          <xm:sqref>I2</xm:sqref>
        </x14:dataValidation>
        <x14:dataValidation type="list" allowBlank="1" showInputMessage="1" showErrorMessage="1" xr:uid="{563FE83F-7CB0-BE4E-AB30-8BF8653C7EE4}">
          <x14:formula1>
            <xm:f>METHODOLOGY!$B$51:$B$56</xm:f>
          </x14:formula1>
          <xm:sqref>H2</xm:sqref>
        </x14:dataValidation>
        <x14:dataValidation type="list" allowBlank="1" showInputMessage="1" showErrorMessage="1" xr:uid="{D1FA6097-BED4-F441-B6E1-2FC4D6ED4BF5}">
          <x14:formula1>
            <xm:f>METHODOLOGY!$D$43:$D$48</xm:f>
          </x14:formula1>
          <xm:sqref>I3 I21:I1048576</xm:sqref>
        </x14:dataValidation>
        <x14:dataValidation type="list" allowBlank="1" showInputMessage="1" showErrorMessage="1" xr:uid="{46102583-3095-D44D-B657-4C03F224056F}">
          <x14:formula1>
            <xm:f>METHODOLOGY!$D$51:$D$56</xm:f>
          </x14:formula1>
          <xm:sqref>H3 H21:H1048576</xm:sqref>
        </x14:dataValidation>
        <x14:dataValidation type="list" allowBlank="1" showInputMessage="1" showErrorMessage="1" xr:uid="{E6819E94-FD7E-784B-B689-EEB020E63D0B}">
          <x14:formula1>
            <xm:f>METHODOLOGY!$B$31:$B$32</xm:f>
          </x14:formula1>
          <xm:sqref>F2:F3 F21:F1048576</xm:sqref>
        </x14:dataValidation>
        <x14:dataValidation type="list" allowBlank="1" showInputMessage="1" showErrorMessage="1" xr:uid="{3B7DF70E-DE3E-0E49-B25D-0296CEDF64D5}">
          <x14:formula1>
            <xm:f>METHODOLOGY!$D$9:$D$13</xm:f>
          </x14:formula1>
          <xm:sqref>G72:G1048576 G2:G3</xm:sqref>
        </x14:dataValidation>
        <x14:dataValidation type="list" allowBlank="1" showInputMessage="1" showErrorMessage="1" xr:uid="{40465909-4927-B448-BDF3-1F30F661C0BF}">
          <x14:formula1>
            <xm:f>METHODOLOGY!$B$23:$B$28</xm:f>
          </x14:formula1>
          <xm:sqref>E2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A013A-F82C-7B42-AB04-1BCCC91DF65C}">
  <dimension ref="B1:S39"/>
  <sheetViews>
    <sheetView zoomScale="56" workbookViewId="0">
      <selection activeCell="B2" sqref="B2"/>
    </sheetView>
  </sheetViews>
  <sheetFormatPr baseColWidth="10" defaultRowHeight="19"/>
  <cols>
    <col min="1" max="1" width="1.83203125" customWidth="1"/>
    <col min="2" max="2" width="8" customWidth="1"/>
    <col min="3" max="3" width="31.1640625" customWidth="1"/>
    <col min="4" max="4" width="86" customWidth="1"/>
    <col min="5" max="5" width="26.83203125" customWidth="1"/>
    <col min="6" max="6" width="19.33203125" customWidth="1"/>
    <col min="7" max="7" width="19.1640625" customWidth="1"/>
    <col min="8" max="8" width="20.33203125" style="24" customWidth="1"/>
    <col min="9" max="11" width="17.83203125" customWidth="1"/>
    <col min="12" max="12" width="25" customWidth="1"/>
    <col min="13" max="13" width="25.5" customWidth="1"/>
    <col min="14" max="14" width="28.6640625" customWidth="1"/>
    <col min="15" max="15" width="35.6640625" customWidth="1"/>
    <col min="16" max="16" width="72.83203125" style="33" customWidth="1"/>
    <col min="17" max="17" width="7" style="31" hidden="1" customWidth="1"/>
    <col min="18" max="18" width="35" hidden="1" customWidth="1"/>
    <col min="19" max="19" width="24.6640625" hidden="1" customWidth="1"/>
    <col min="20" max="20" width="10.83203125" customWidth="1"/>
  </cols>
  <sheetData>
    <row r="1" spans="2:19" s="2" customFormat="1" ht="138" customHeight="1">
      <c r="B1" s="6" t="s">
        <v>99</v>
      </c>
      <c r="C1" s="6" t="s">
        <v>122</v>
      </c>
      <c r="D1" s="6" t="s">
        <v>1</v>
      </c>
      <c r="E1" s="6" t="s">
        <v>2</v>
      </c>
      <c r="F1" s="6" t="s">
        <v>54</v>
      </c>
      <c r="G1" s="6" t="s">
        <v>3</v>
      </c>
      <c r="H1" s="6" t="s">
        <v>62</v>
      </c>
      <c r="I1" s="6" t="s">
        <v>59</v>
      </c>
      <c r="J1" s="6" t="s">
        <v>61</v>
      </c>
      <c r="K1" s="6" t="s">
        <v>63</v>
      </c>
      <c r="L1" s="6" t="s">
        <v>64</v>
      </c>
      <c r="M1" s="6" t="s">
        <v>65</v>
      </c>
      <c r="N1" s="6" t="s">
        <v>66</v>
      </c>
      <c r="O1" s="6" t="s">
        <v>79</v>
      </c>
      <c r="P1" s="6" t="s">
        <v>121</v>
      </c>
      <c r="Q1" s="29"/>
    </row>
    <row r="2" spans="2:19" s="3" customFormat="1" ht="130" customHeight="1">
      <c r="B2" s="75">
        <v>5</v>
      </c>
      <c r="C2" s="4"/>
      <c r="D2" s="71"/>
      <c r="E2" s="72"/>
      <c r="F2" s="72"/>
      <c r="G2" s="72"/>
      <c r="H2" s="73"/>
      <c r="I2" s="73"/>
      <c r="J2" s="73"/>
      <c r="K2" s="73"/>
      <c r="L2" s="73"/>
      <c r="M2" s="73"/>
      <c r="N2" s="73"/>
      <c r="O2" s="73" t="str">
        <f>IF(S4="LOW",
    IF(S12&lt;4,"LOW",IF(S12&lt;=15,"MODERATE","HIGH")),
IF(S4="MODERATE",
    IF(S12&lt;11,"LOW",IF(S12&lt;=18,"MODERATE","HIGH")),
IF(S4="HIGH",
    IF(S12&lt;15,"LOW",IF(S12&lt;=20,"MODERATE","HIGH")),
"")))</f>
        <v>LOW</v>
      </c>
      <c r="P2" s="37"/>
      <c r="Q2" s="30"/>
    </row>
    <row r="3" spans="2:19" ht="8" customHeight="1">
      <c r="D3" s="7"/>
    </row>
    <row r="4" spans="2:19" s="2" customFormat="1" ht="81" customHeight="1">
      <c r="B4" s="6" t="s">
        <v>99</v>
      </c>
      <c r="C4" s="23" t="s">
        <v>131</v>
      </c>
      <c r="D4" s="62" t="s">
        <v>55</v>
      </c>
      <c r="E4" s="63"/>
      <c r="F4" s="63"/>
      <c r="G4" s="64"/>
      <c r="H4" s="23" t="s">
        <v>3</v>
      </c>
      <c r="I4" s="6" t="s">
        <v>96</v>
      </c>
      <c r="J4" s="6" t="s">
        <v>97</v>
      </c>
      <c r="K4" s="6" t="s">
        <v>98</v>
      </c>
      <c r="L4" s="6" t="s">
        <v>113</v>
      </c>
      <c r="M4" s="6" t="s">
        <v>114</v>
      </c>
      <c r="N4" s="23" t="s">
        <v>115</v>
      </c>
      <c r="O4" s="65" t="s">
        <v>118</v>
      </c>
      <c r="P4" s="66"/>
      <c r="Q4" s="29"/>
      <c r="R4" s="2" t="s">
        <v>95</v>
      </c>
      <c r="S4" s="2" t="str">
        <f>METHODOLOGY!C4</f>
        <v>Low</v>
      </c>
    </row>
    <row r="5" spans="2:19" s="7" customFormat="1" ht="125" customHeight="1">
      <c r="B5" s="8"/>
      <c r="C5" s="8"/>
      <c r="D5" s="61"/>
      <c r="E5" s="61"/>
      <c r="F5" s="61"/>
      <c r="G5" s="61"/>
      <c r="H5" s="34"/>
      <c r="I5" s="35">
        <v>0</v>
      </c>
      <c r="J5" s="36">
        <v>0</v>
      </c>
      <c r="K5" s="36">
        <f>I5*J5</f>
        <v>0</v>
      </c>
      <c r="L5" s="8"/>
      <c r="M5" s="8"/>
      <c r="N5" s="5" t="str">
        <f>IF(H5="VERY HIGH",R14,
IF(H5="HIGH",R15,
IF(H5="MEDIUM",R16,
IF(H5="LOW",R17,
IF(H5="VERY LOW",R18,"")))))</f>
        <v/>
      </c>
      <c r="O5" s="68"/>
      <c r="P5" s="68"/>
      <c r="Q5" s="32"/>
      <c r="R5" s="7" t="s">
        <v>81</v>
      </c>
      <c r="S5" s="7" t="str">
        <f>IF(H2="VERY HIGH",5,IF(H2="HIGH",4,IF(H2="MODERATE",3,IF(H2="LOW",2,IF(H2="VERY LOW",1,"")))))</f>
        <v/>
      </c>
    </row>
    <row r="6" spans="2:19" ht="125" customHeight="1">
      <c r="B6" s="9"/>
      <c r="C6" s="9"/>
      <c r="D6" s="61"/>
      <c r="E6" s="61"/>
      <c r="F6" s="61"/>
      <c r="G6" s="61"/>
      <c r="H6" s="34"/>
      <c r="I6" s="35"/>
      <c r="J6" s="36"/>
      <c r="K6" s="36"/>
      <c r="L6" s="9"/>
      <c r="M6" s="9"/>
      <c r="N6" s="5" t="str">
        <f>IF(H6="VERY HIGH",R14,
IF(H6="HIGH",R15,
IF(H6="MEDIUM",R16,
IF(H6="LOW",R17,
IF(H6="VERY LOW",R18,"")))))</f>
        <v/>
      </c>
      <c r="O6" s="67"/>
      <c r="P6" s="67"/>
      <c r="R6" t="s">
        <v>80</v>
      </c>
      <c r="S6" t="str">
        <f>IF(I2="VERY HIGH",5,IF(I2="HIGH",4,IF(I2="MODERATE",3,IF(I2="LOW",2,IF(I2="VERY LOW",1,"")))))</f>
        <v/>
      </c>
    </row>
    <row r="7" spans="2:19" ht="125" customHeight="1">
      <c r="B7" s="9"/>
      <c r="C7" s="9"/>
      <c r="D7" s="61"/>
      <c r="E7" s="61"/>
      <c r="F7" s="61"/>
      <c r="G7" s="61"/>
      <c r="H7" s="34"/>
      <c r="I7" s="35"/>
      <c r="J7" s="36"/>
      <c r="K7" s="36"/>
      <c r="L7" s="9"/>
      <c r="M7" s="36"/>
      <c r="N7" s="5" t="str">
        <f>IF(H7="VERY HIGH",R14,
IF(H7="HIGH",R15,
IF(H7="MEDIUM",R16,
IF(H7="LOW",R17,
IF(H7="VERY LOW",R18,"")))))</f>
        <v/>
      </c>
      <c r="O7" s="67"/>
      <c r="P7" s="67"/>
      <c r="R7" t="s">
        <v>82</v>
      </c>
      <c r="S7" t="str">
        <f>IF(J2="VERY HIGH",5,IF(J2="HIGH",4,IF(J2="MODERATE",3,IF(J2="LOW",2,IF(J2="VERY LOW",1,"")))))</f>
        <v/>
      </c>
    </row>
    <row r="8" spans="2:19" ht="125" customHeight="1">
      <c r="B8" s="9"/>
      <c r="C8" s="9"/>
      <c r="D8" s="61"/>
      <c r="E8" s="61"/>
      <c r="F8" s="61"/>
      <c r="G8" s="61"/>
      <c r="H8" s="34"/>
      <c r="I8" s="9"/>
      <c r="J8" s="54"/>
      <c r="K8" s="36"/>
      <c r="L8" s="36"/>
      <c r="M8" s="36"/>
      <c r="N8" s="5" t="str">
        <f>IF(H8="VERY HIGH",R14,
IF(H8="HIGH",R15,
IF(H8="MEDIUM",R16,
IF(H8="LOW",R17,
IF(H8="VERY LOW",R18,"")))))</f>
        <v/>
      </c>
      <c r="O8" s="67"/>
      <c r="P8" s="67"/>
      <c r="R8" t="s">
        <v>83</v>
      </c>
      <c r="S8" t="str">
        <f>IF(K2="VERY HIGH",5,IF(K2="HIGH",4,IF(K2="MODERATE",3,IF(K2="LOW",2,IF(K2="VERY LOW",1,"")))))</f>
        <v/>
      </c>
    </row>
    <row r="9" spans="2:19" ht="125" customHeight="1">
      <c r="B9" s="9"/>
      <c r="C9" s="9"/>
      <c r="D9" s="61"/>
      <c r="E9" s="61"/>
      <c r="F9" s="61"/>
      <c r="G9" s="61"/>
      <c r="H9" s="34"/>
      <c r="I9" s="50" t="str">
        <f>IF(H9="VERY HIGH",R17,
IF(H9="HIGH",R18,
IF(H9="MEDIUM",R19,
IF(H9="LOW",R20,
IF(H9="VERY LOW",R21,"")))))</f>
        <v/>
      </c>
      <c r="J9" s="51"/>
      <c r="K9" s="35"/>
      <c r="L9" s="36"/>
      <c r="M9" s="36"/>
      <c r="N9" s="34"/>
      <c r="O9" s="69"/>
      <c r="P9" s="70"/>
      <c r="R9" t="s">
        <v>84</v>
      </c>
      <c r="S9" t="str">
        <f>IF(L2="VERY HIGH",5,IF(L2="HIGH",4,IF(L2="MODERATE",3,IF(L2="LOW",2,IF(L2="VERY LOW",1,"")))))</f>
        <v/>
      </c>
    </row>
    <row r="10" spans="2:19" ht="125" customHeight="1">
      <c r="B10" s="9"/>
      <c r="C10" s="9"/>
      <c r="D10" s="61"/>
      <c r="E10" s="61"/>
      <c r="F10" s="61"/>
      <c r="G10" s="61"/>
      <c r="H10" s="34"/>
      <c r="I10" s="50" t="str">
        <f>IF(H10="VERY HIGH",R17,
IF(H10="HIGH",R18,
IF(H10="MEDIUM",R19,
IF(H10="LOW",R20,
IF(H10="VERY LOW",R21,"")))))</f>
        <v/>
      </c>
      <c r="J10" s="51"/>
      <c r="K10" s="35"/>
      <c r="L10" s="36"/>
      <c r="M10" s="36"/>
      <c r="N10" s="34"/>
      <c r="O10" s="69"/>
      <c r="P10" s="70"/>
      <c r="R10" t="s">
        <v>85</v>
      </c>
      <c r="S10" t="str">
        <f>IF(M2="VERY HIGH",5,IF(M2="HIGH",4,IF(M2="MODERATE",3,IF(M2="LOW",2,IF(M2="VERY LOW",1,"")))))</f>
        <v/>
      </c>
    </row>
    <row r="11" spans="2:19" ht="125" customHeight="1">
      <c r="B11" s="9"/>
      <c r="C11" s="9"/>
      <c r="D11" s="61"/>
      <c r="E11" s="61"/>
      <c r="F11" s="61"/>
      <c r="G11" s="61"/>
      <c r="H11" s="34"/>
      <c r="I11" s="52"/>
      <c r="J11" s="53"/>
      <c r="K11" s="35"/>
      <c r="L11" s="36"/>
      <c r="M11" s="36"/>
      <c r="N11" s="34"/>
      <c r="O11" s="69"/>
      <c r="P11" s="70"/>
      <c r="R11" t="s">
        <v>86</v>
      </c>
      <c r="S11" t="str">
        <f>IF(N2="VERY HIGH",5,IF(N2="HIGH",4,IF(N2="MODERATE",3,IF(N2="LOW",2,IF(N2="VERY LOW",1,"")))))</f>
        <v/>
      </c>
    </row>
    <row r="12" spans="2:19" ht="125" customHeight="1">
      <c r="B12" s="9"/>
      <c r="C12" s="9"/>
      <c r="D12" s="61"/>
      <c r="E12" s="61"/>
      <c r="F12" s="61"/>
      <c r="G12" s="61"/>
      <c r="H12" s="34"/>
      <c r="I12" s="52"/>
      <c r="J12" s="53"/>
      <c r="K12" s="35"/>
      <c r="L12" s="36"/>
      <c r="M12" s="36"/>
      <c r="N12" s="34"/>
      <c r="O12" s="69"/>
      <c r="P12" s="70"/>
      <c r="R12" t="s">
        <v>87</v>
      </c>
      <c r="S12">
        <f>SUM(S5:S11)</f>
        <v>0</v>
      </c>
    </row>
    <row r="13" spans="2:19" ht="125" customHeight="1">
      <c r="B13" s="9"/>
      <c r="C13" s="9"/>
      <c r="D13" s="61"/>
      <c r="E13" s="61"/>
      <c r="F13" s="61"/>
      <c r="G13" s="61"/>
      <c r="H13" s="34"/>
      <c r="I13" s="52"/>
      <c r="J13" s="53"/>
      <c r="K13" s="35"/>
      <c r="L13" s="36"/>
      <c r="M13" s="36"/>
      <c r="N13" s="34"/>
      <c r="O13" s="69"/>
      <c r="P13" s="70"/>
      <c r="R13" t="s">
        <v>116</v>
      </c>
    </row>
    <row r="14" spans="2:19" ht="125" customHeight="1">
      <c r="B14" s="9"/>
      <c r="C14" s="9"/>
      <c r="D14" s="61"/>
      <c r="E14" s="61"/>
      <c r="F14" s="61"/>
      <c r="G14" s="61"/>
      <c r="H14" s="34"/>
      <c r="I14" s="52"/>
      <c r="J14" s="53"/>
      <c r="K14" s="35"/>
      <c r="L14" s="36"/>
      <c r="M14" s="36"/>
      <c r="N14" s="34"/>
      <c r="O14" s="69"/>
      <c r="P14" s="70"/>
      <c r="R14" s="1" t="str">
        <f>METHODOLOGY!C16</f>
        <v>Immediately elevate to senior leadership, implement active mitigation measures, and monitor continuously with frequent status reviews and trigger tracking.</v>
      </c>
      <c r="S14" s="1"/>
    </row>
    <row r="15" spans="2:19" ht="125" customHeight="1">
      <c r="B15" s="9"/>
      <c r="C15" s="9"/>
      <c r="D15" s="61"/>
      <c r="E15" s="61"/>
      <c r="F15" s="61"/>
      <c r="G15" s="61"/>
      <c r="H15" s="34"/>
      <c r="I15" s="52"/>
      <c r="J15" s="53"/>
      <c r="K15" s="35"/>
      <c r="L15" s="36"/>
      <c r="M15" s="36"/>
      <c r="N15" s="34"/>
      <c r="O15" s="69"/>
      <c r="P15" s="70"/>
      <c r="R15" s="28" t="str">
        <f>METHODOLOGY!C17</f>
        <v>Implement defined mitigation actions, and review regularly with scheduled monitoring and trigger checks.</v>
      </c>
      <c r="S15" s="28"/>
    </row>
    <row r="16" spans="2:19" ht="125" customHeight="1">
      <c r="B16" s="9"/>
      <c r="C16" s="9"/>
      <c r="D16" s="61"/>
      <c r="E16" s="61"/>
      <c r="F16" s="61"/>
      <c r="G16" s="61"/>
      <c r="H16" s="34"/>
      <c r="I16" s="52"/>
      <c r="J16" s="53"/>
      <c r="K16" s="35"/>
      <c r="L16" s="36"/>
      <c r="M16" s="36"/>
      <c r="N16" s="34"/>
      <c r="O16" s="69"/>
      <c r="P16" s="70"/>
      <c r="R16" s="28" t="str">
        <f>METHODOLOGY!C18</f>
        <v>Track through normal project reporting cycles, confirm assumptions periodically, and prepare contingency actions if conditions begin to change.</v>
      </c>
      <c r="S16" s="28"/>
    </row>
    <row r="17" spans="2:19" ht="125" customHeight="1">
      <c r="B17" s="9"/>
      <c r="C17" s="9"/>
      <c r="D17" s="61"/>
      <c r="E17" s="61"/>
      <c r="F17" s="61"/>
      <c r="G17" s="61"/>
      <c r="H17" s="34"/>
      <c r="I17" s="52"/>
      <c r="J17" s="53"/>
      <c r="K17" s="35"/>
      <c r="L17" s="36"/>
      <c r="M17" s="36"/>
      <c r="N17" s="34"/>
      <c r="O17" s="69"/>
      <c r="P17" s="70"/>
      <c r="R17" s="28" t="str">
        <f>METHODOLOGY!C19</f>
        <v>Document and monitor during routine project reviews with no immediate mitigation required.</v>
      </c>
      <c r="S17" s="28"/>
    </row>
    <row r="18" spans="2:19" ht="125" customHeight="1">
      <c r="B18" s="9"/>
      <c r="C18" s="9"/>
      <c r="D18" s="61"/>
      <c r="E18" s="61"/>
      <c r="F18" s="61"/>
      <c r="G18" s="61"/>
      <c r="H18" s="34"/>
      <c r="I18" s="52"/>
      <c r="J18" s="53"/>
      <c r="K18" s="35"/>
      <c r="L18" s="36"/>
      <c r="M18" s="36"/>
      <c r="N18" s="34"/>
      <c r="O18" s="69"/>
      <c r="P18" s="70"/>
      <c r="R18" s="28" t="str">
        <f>METHODOLOGY!C20</f>
        <v>Record for awareness and reassess only if project conditions change or new information emerges.</v>
      </c>
      <c r="S18" s="28"/>
    </row>
    <row r="19" spans="2:19" ht="125" customHeight="1">
      <c r="B19" s="9"/>
      <c r="C19" s="9"/>
      <c r="D19" s="61"/>
      <c r="E19" s="61"/>
      <c r="F19" s="61"/>
      <c r="G19" s="61"/>
      <c r="H19" s="34"/>
      <c r="I19" s="52"/>
      <c r="J19" s="53"/>
      <c r="K19" s="35"/>
      <c r="L19" s="36"/>
      <c r="M19" s="36"/>
      <c r="N19" s="34"/>
      <c r="O19" s="69"/>
      <c r="P19" s="70"/>
    </row>
    <row r="20" spans="2:19" ht="125" customHeight="1">
      <c r="B20" s="9"/>
      <c r="C20" s="9"/>
      <c r="D20" s="61"/>
      <c r="E20" s="61"/>
      <c r="F20" s="61"/>
      <c r="G20" s="61"/>
      <c r="H20" s="34"/>
      <c r="I20" s="52"/>
      <c r="J20" s="53"/>
      <c r="K20" s="35"/>
      <c r="L20" s="36"/>
      <c r="M20" s="36"/>
      <c r="N20" s="34"/>
      <c r="O20" s="69"/>
      <c r="P20" s="70"/>
    </row>
    <row r="21" spans="2:19" ht="68" customHeight="1"/>
    <row r="22" spans="2:19" ht="68" customHeight="1"/>
    <row r="23" spans="2:19" ht="68" customHeight="1"/>
    <row r="24" spans="2:19" ht="68" customHeight="1"/>
    <row r="25" spans="2:19" ht="68" customHeight="1"/>
    <row r="26" spans="2:19" ht="68" customHeight="1"/>
    <row r="27" spans="2:19" ht="68" customHeight="1"/>
    <row r="28" spans="2:19" ht="68" customHeight="1"/>
    <row r="29" spans="2:19" ht="68" customHeight="1"/>
    <row r="30" spans="2:19" ht="68" customHeight="1"/>
    <row r="31" spans="2:19" ht="68" customHeight="1"/>
    <row r="32" spans="2:19" ht="68" customHeight="1"/>
    <row r="33" ht="68" customHeight="1"/>
    <row r="34" ht="68" customHeight="1"/>
    <row r="35" ht="68" customHeight="1"/>
    <row r="36" ht="68" customHeight="1"/>
    <row r="37" ht="68" customHeight="1"/>
    <row r="38" ht="68" customHeight="1"/>
    <row r="39" ht="68" customHeight="1"/>
  </sheetData>
  <mergeCells count="34">
    <mergeCell ref="D19:G19"/>
    <mergeCell ref="O19:P19"/>
    <mergeCell ref="D20:G20"/>
    <mergeCell ref="O20:P20"/>
    <mergeCell ref="D16:G16"/>
    <mergeCell ref="O16:P16"/>
    <mergeCell ref="D17:G17"/>
    <mergeCell ref="O17:P17"/>
    <mergeCell ref="D18:G18"/>
    <mergeCell ref="O18:P18"/>
    <mergeCell ref="D13:G13"/>
    <mergeCell ref="O13:P13"/>
    <mergeCell ref="D14:G14"/>
    <mergeCell ref="O14:P14"/>
    <mergeCell ref="D15:G15"/>
    <mergeCell ref="O15:P15"/>
    <mergeCell ref="D10:G10"/>
    <mergeCell ref="O10:P10"/>
    <mergeCell ref="D11:G11"/>
    <mergeCell ref="O11:P11"/>
    <mergeCell ref="D12:G12"/>
    <mergeCell ref="O12:P12"/>
    <mergeCell ref="D7:G7"/>
    <mergeCell ref="O7:P7"/>
    <mergeCell ref="D8:G8"/>
    <mergeCell ref="O8:P8"/>
    <mergeCell ref="D9:G9"/>
    <mergeCell ref="O9:P9"/>
    <mergeCell ref="D4:G4"/>
    <mergeCell ref="O4:P4"/>
    <mergeCell ref="D5:G5"/>
    <mergeCell ref="O5:P5"/>
    <mergeCell ref="D6:G6"/>
    <mergeCell ref="O6:P6"/>
  </mergeCells>
  <conditionalFormatting sqref="F2">
    <cfRule type="containsText" dxfId="311" priority="11" operator="containsText" text="POSITIVE">
      <formula>NOT(ISERROR(SEARCH("POSITIVE",F2)))</formula>
    </cfRule>
    <cfRule type="containsText" dxfId="310" priority="12" operator="containsText" text="NEGATIVE">
      <formula>NOT(ISERROR(SEARCH("NEGATIVE",F2)))</formula>
    </cfRule>
  </conditionalFormatting>
  <conditionalFormatting sqref="G2">
    <cfRule type="containsText" dxfId="309" priority="7" operator="containsText" text="VERY HIGH">
      <formula>NOT(ISERROR(SEARCH("VERY HIGH",G2)))</formula>
    </cfRule>
  </conditionalFormatting>
  <conditionalFormatting sqref="H5:H20">
    <cfRule type="containsText" dxfId="308" priority="2" operator="containsText" text="HIGH">
      <formula>NOT(ISERROR(SEARCH("HIGH",H5)))</formula>
    </cfRule>
    <cfRule type="containsText" dxfId="307" priority="3" operator="containsText" text="VERY HIGH">
      <formula>NOT(ISERROR(SEARCH("VERY HIGH",H5)))</formula>
    </cfRule>
  </conditionalFormatting>
  <conditionalFormatting sqref="H2:N2">
    <cfRule type="containsText" dxfId="306" priority="1" operator="containsText" text="MODERATE">
      <formula>NOT(ISERROR(SEARCH("MODERATE",H2)))</formula>
    </cfRule>
    <cfRule type="containsText" dxfId="305" priority="4" operator="containsText" text="Very Low">
      <formula>NOT(ISERROR(SEARCH("Very Low",H2)))</formula>
    </cfRule>
    <cfRule type="containsText" dxfId="304" priority="5" operator="containsText" text="High">
      <formula>NOT(ISERROR(SEARCH("High",H2)))</formula>
    </cfRule>
    <cfRule type="containsText" dxfId="303" priority="6" operator="containsText" text="Very High">
      <formula>NOT(ISERROR(SEARCH("Very High",H2)))</formula>
    </cfRule>
  </conditionalFormatting>
  <conditionalFormatting sqref="O2:Q2">
    <cfRule type="containsText" dxfId="302" priority="8" operator="containsText" text="LOW">
      <formula>NOT(ISERROR(SEARCH("LOW",O2)))</formula>
    </cfRule>
    <cfRule type="containsText" dxfId="301" priority="9" operator="containsText" text="MODERATE">
      <formula>NOT(ISERROR(SEARCH("MODERATE",O2)))</formula>
    </cfRule>
    <cfRule type="containsText" dxfId="300" priority="10" operator="containsText" text="HIGh">
      <formula>NOT(ISERROR(SEARCH("HIGh",O2)))</formula>
    </cfRule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xr:uid="{410EEC4B-4D00-1F45-BE26-A370521B7DE7}">
          <x14:formula1>
            <xm:f>METHODOLOGY!$B$9:$B$13</xm:f>
          </x14:formula1>
          <xm:sqref>H5:H20</xm:sqref>
        </x14:dataValidation>
        <x14:dataValidation type="list" allowBlank="1" showInputMessage="1" showErrorMessage="1" xr:uid="{7CED7B6D-4B57-B94A-9BB1-FAB36F34EAAC}">
          <x14:formula1>
            <xm:f>METHODOLOGY!$B$83:$B$88</xm:f>
          </x14:formula1>
          <xm:sqref>N2</xm:sqref>
        </x14:dataValidation>
        <x14:dataValidation type="list" allowBlank="1" showInputMessage="1" showErrorMessage="1" xr:uid="{64D5C53B-F465-D14F-A70F-009307193393}">
          <x14:formula1>
            <xm:f>METHODOLOGY!$B$75:$B$80</xm:f>
          </x14:formula1>
          <xm:sqref>M2</xm:sqref>
        </x14:dataValidation>
        <x14:dataValidation type="list" allowBlank="1" showInputMessage="1" showErrorMessage="1" xr:uid="{5466F850-6314-B64A-BC07-64A787A2C559}">
          <x14:formula1>
            <xm:f>METHODOLOGY!$B$67:$B$72</xm:f>
          </x14:formula1>
          <xm:sqref>L2</xm:sqref>
        </x14:dataValidation>
        <x14:dataValidation type="list" allowBlank="1" showInputMessage="1" showErrorMessage="1" xr:uid="{02BBBD88-EE77-DF4D-A536-37FC08C4B50E}">
          <x14:formula1>
            <xm:f>METHODOLOGY!$B$59:$B$64</xm:f>
          </x14:formula1>
          <xm:sqref>K2</xm:sqref>
        </x14:dataValidation>
        <x14:dataValidation type="list" allowBlank="1" showInputMessage="1" showErrorMessage="1" xr:uid="{6F20747C-6A3B-B543-818E-55148A5D899D}">
          <x14:formula1>
            <xm:f>METHODOLOGY!$B$35:$B$40</xm:f>
          </x14:formula1>
          <xm:sqref>J2</xm:sqref>
        </x14:dataValidation>
        <x14:dataValidation type="list" allowBlank="1" showInputMessage="1" showErrorMessage="1" xr:uid="{487850EB-6BE0-D540-AA42-96C3954F15DD}">
          <x14:formula1>
            <xm:f>METHODOLOGY!$B$43:$B$48</xm:f>
          </x14:formula1>
          <xm:sqref>I2</xm:sqref>
        </x14:dataValidation>
        <x14:dataValidation type="list" allowBlank="1" showInputMessage="1" showErrorMessage="1" xr:uid="{CF91F3CF-A054-9747-A478-D1DE5F068505}">
          <x14:formula1>
            <xm:f>METHODOLOGY!$B$51:$B$56</xm:f>
          </x14:formula1>
          <xm:sqref>H2</xm:sqref>
        </x14:dataValidation>
        <x14:dataValidation type="list" allowBlank="1" showInputMessage="1" showErrorMessage="1" xr:uid="{CC518512-124E-8649-937B-62CE8657050A}">
          <x14:formula1>
            <xm:f>METHODOLOGY!$D$43:$D$48</xm:f>
          </x14:formula1>
          <xm:sqref>I3 I21:I1048576</xm:sqref>
        </x14:dataValidation>
        <x14:dataValidation type="list" allowBlank="1" showInputMessage="1" showErrorMessage="1" xr:uid="{F124FDD8-B393-5D40-A654-F342D4863AB6}">
          <x14:formula1>
            <xm:f>METHODOLOGY!$D$51:$D$56</xm:f>
          </x14:formula1>
          <xm:sqref>H3 H21:H1048576</xm:sqref>
        </x14:dataValidation>
        <x14:dataValidation type="list" allowBlank="1" showInputMessage="1" showErrorMessage="1" xr:uid="{013B31D3-D444-144A-9896-BB11F85946FC}">
          <x14:formula1>
            <xm:f>METHODOLOGY!$B$31:$B$32</xm:f>
          </x14:formula1>
          <xm:sqref>F2:F3 F21:F1048576</xm:sqref>
        </x14:dataValidation>
        <x14:dataValidation type="list" allowBlank="1" showInputMessage="1" showErrorMessage="1" xr:uid="{02CE0031-415B-4648-BF7D-08718C9A79B8}">
          <x14:formula1>
            <xm:f>METHODOLOGY!$D$9:$D$13</xm:f>
          </x14:formula1>
          <xm:sqref>G72:G1048576 G2:G3</xm:sqref>
        </x14:dataValidation>
        <x14:dataValidation type="list" allowBlank="1" showInputMessage="1" showErrorMessage="1" xr:uid="{DB77D863-C160-AA43-B0B9-36AABF59FE30}">
          <x14:formula1>
            <xm:f>METHODOLOGY!$B$23:$B$28</xm:f>
          </x14:formula1>
          <xm:sqref>E2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2ABD8-0D90-BC47-B51B-66F83DB51243}">
  <dimension ref="B1:S39"/>
  <sheetViews>
    <sheetView zoomScale="56" workbookViewId="0">
      <selection activeCell="B2" sqref="B2"/>
    </sheetView>
  </sheetViews>
  <sheetFormatPr baseColWidth="10" defaultRowHeight="19"/>
  <cols>
    <col min="1" max="1" width="1.83203125" customWidth="1"/>
    <col min="2" max="2" width="8" customWidth="1"/>
    <col min="3" max="3" width="31.1640625" customWidth="1"/>
    <col min="4" max="4" width="86" customWidth="1"/>
    <col min="5" max="5" width="26.83203125" customWidth="1"/>
    <col min="6" max="6" width="19.33203125" customWidth="1"/>
    <col min="7" max="7" width="19.1640625" customWidth="1"/>
    <col min="8" max="8" width="20.33203125" style="24" customWidth="1"/>
    <col min="9" max="11" width="17.83203125" customWidth="1"/>
    <col min="12" max="12" width="25" customWidth="1"/>
    <col min="13" max="13" width="25.5" customWidth="1"/>
    <col min="14" max="14" width="28.6640625" customWidth="1"/>
    <col min="15" max="15" width="35.6640625" customWidth="1"/>
    <col min="16" max="16" width="72.83203125" style="33" customWidth="1"/>
    <col min="17" max="17" width="7" style="31" hidden="1" customWidth="1"/>
    <col min="18" max="18" width="35" hidden="1" customWidth="1"/>
    <col min="19" max="19" width="24.6640625" hidden="1" customWidth="1"/>
    <col min="20" max="20" width="10.83203125" customWidth="1"/>
  </cols>
  <sheetData>
    <row r="1" spans="2:19" s="2" customFormat="1" ht="138" customHeight="1">
      <c r="B1" s="6" t="s">
        <v>99</v>
      </c>
      <c r="C1" s="6" t="s">
        <v>122</v>
      </c>
      <c r="D1" s="6" t="s">
        <v>1</v>
      </c>
      <c r="E1" s="6" t="s">
        <v>2</v>
      </c>
      <c r="F1" s="6" t="s">
        <v>54</v>
      </c>
      <c r="G1" s="6" t="s">
        <v>3</v>
      </c>
      <c r="H1" s="6" t="s">
        <v>62</v>
      </c>
      <c r="I1" s="6" t="s">
        <v>59</v>
      </c>
      <c r="J1" s="6" t="s">
        <v>61</v>
      </c>
      <c r="K1" s="6" t="s">
        <v>63</v>
      </c>
      <c r="L1" s="6" t="s">
        <v>64</v>
      </c>
      <c r="M1" s="6" t="s">
        <v>65</v>
      </c>
      <c r="N1" s="6" t="s">
        <v>66</v>
      </c>
      <c r="O1" s="6" t="s">
        <v>79</v>
      </c>
      <c r="P1" s="6" t="s">
        <v>121</v>
      </c>
      <c r="Q1" s="29"/>
    </row>
    <row r="2" spans="2:19" s="3" customFormat="1" ht="130" customHeight="1">
      <c r="B2" s="75">
        <v>6</v>
      </c>
      <c r="C2" s="4"/>
      <c r="D2" s="71"/>
      <c r="E2" s="72"/>
      <c r="F2" s="72"/>
      <c r="G2" s="72"/>
      <c r="H2" s="73"/>
      <c r="I2" s="73"/>
      <c r="J2" s="73"/>
      <c r="K2" s="73"/>
      <c r="L2" s="73"/>
      <c r="M2" s="73"/>
      <c r="N2" s="73"/>
      <c r="O2" s="73" t="str">
        <f>IF(S4="LOW",
    IF(S12&lt;4,"LOW",IF(S12&lt;=15,"MODERATE","HIGH")),
IF(S4="MODERATE",
    IF(S12&lt;11,"LOW",IF(S12&lt;=18,"MODERATE","HIGH")),
IF(S4="HIGH",
    IF(S12&lt;15,"LOW",IF(S12&lt;=20,"MODERATE","HIGH")),
"")))</f>
        <v>LOW</v>
      </c>
      <c r="P2" s="37"/>
      <c r="Q2" s="30"/>
    </row>
    <row r="3" spans="2:19" ht="8" customHeight="1">
      <c r="D3" s="7"/>
    </row>
    <row r="4" spans="2:19" s="2" customFormat="1" ht="81" customHeight="1">
      <c r="B4" s="6" t="s">
        <v>99</v>
      </c>
      <c r="C4" s="23" t="s">
        <v>131</v>
      </c>
      <c r="D4" s="62" t="s">
        <v>55</v>
      </c>
      <c r="E4" s="63"/>
      <c r="F4" s="63"/>
      <c r="G4" s="64"/>
      <c r="H4" s="23" t="s">
        <v>3</v>
      </c>
      <c r="I4" s="6" t="s">
        <v>96</v>
      </c>
      <c r="J4" s="6" t="s">
        <v>97</v>
      </c>
      <c r="K4" s="6" t="s">
        <v>98</v>
      </c>
      <c r="L4" s="6" t="s">
        <v>113</v>
      </c>
      <c r="M4" s="6" t="s">
        <v>114</v>
      </c>
      <c r="N4" s="23" t="s">
        <v>115</v>
      </c>
      <c r="O4" s="65" t="s">
        <v>118</v>
      </c>
      <c r="P4" s="66"/>
      <c r="Q4" s="29"/>
      <c r="R4" s="2" t="s">
        <v>95</v>
      </c>
      <c r="S4" s="2" t="str">
        <f>METHODOLOGY!C4</f>
        <v>Low</v>
      </c>
    </row>
    <row r="5" spans="2:19" s="7" customFormat="1" ht="125" customHeight="1">
      <c r="B5" s="8"/>
      <c r="C5" s="8"/>
      <c r="D5" s="61"/>
      <c r="E5" s="61"/>
      <c r="F5" s="61"/>
      <c r="G5" s="61"/>
      <c r="H5" s="34"/>
      <c r="I5" s="35">
        <v>0</v>
      </c>
      <c r="J5" s="36">
        <v>0</v>
      </c>
      <c r="K5" s="36">
        <f>I5*J5</f>
        <v>0</v>
      </c>
      <c r="L5" s="8"/>
      <c r="M5" s="8"/>
      <c r="N5" s="5" t="str">
        <f>IF(H5="VERY HIGH",R14,
IF(H5="HIGH",R15,
IF(H5="MEDIUM",R16,
IF(H5="LOW",R17,
IF(H5="VERY LOW",R18,"")))))</f>
        <v/>
      </c>
      <c r="O5" s="68"/>
      <c r="P5" s="68"/>
      <c r="Q5" s="32"/>
      <c r="R5" s="7" t="s">
        <v>81</v>
      </c>
      <c r="S5" s="7" t="str">
        <f>IF(H2="VERY HIGH",5,IF(H2="HIGH",4,IF(H2="MODERATE",3,IF(H2="LOW",2,IF(H2="VERY LOW",1,"")))))</f>
        <v/>
      </c>
    </row>
    <row r="6" spans="2:19" ht="125" customHeight="1">
      <c r="B6" s="9"/>
      <c r="C6" s="9"/>
      <c r="D6" s="61"/>
      <c r="E6" s="61"/>
      <c r="F6" s="61"/>
      <c r="G6" s="61"/>
      <c r="H6" s="34"/>
      <c r="I6" s="35"/>
      <c r="J6" s="36"/>
      <c r="K6" s="36"/>
      <c r="L6" s="9"/>
      <c r="M6" s="9"/>
      <c r="N6" s="5" t="str">
        <f>IF(H6="VERY HIGH",R14,
IF(H6="HIGH",R15,
IF(H6="MEDIUM",R16,
IF(H6="LOW",R17,
IF(H6="VERY LOW",R18,"")))))</f>
        <v/>
      </c>
      <c r="O6" s="67"/>
      <c r="P6" s="67"/>
      <c r="R6" t="s">
        <v>80</v>
      </c>
      <c r="S6" t="str">
        <f>IF(I2="VERY HIGH",5,IF(I2="HIGH",4,IF(I2="MODERATE",3,IF(I2="LOW",2,IF(I2="VERY LOW",1,"")))))</f>
        <v/>
      </c>
    </row>
    <row r="7" spans="2:19" ht="125" customHeight="1">
      <c r="B7" s="9"/>
      <c r="C7" s="9"/>
      <c r="D7" s="61"/>
      <c r="E7" s="61"/>
      <c r="F7" s="61"/>
      <c r="G7" s="61"/>
      <c r="H7" s="34"/>
      <c r="I7" s="35"/>
      <c r="J7" s="36"/>
      <c r="K7" s="36"/>
      <c r="L7" s="9"/>
      <c r="M7" s="36"/>
      <c r="N7" s="5" t="str">
        <f>IF(H7="VERY HIGH",R14,
IF(H7="HIGH",R15,
IF(H7="MEDIUM",R16,
IF(H7="LOW",R17,
IF(H7="VERY LOW",R18,"")))))</f>
        <v/>
      </c>
      <c r="O7" s="67"/>
      <c r="P7" s="67"/>
      <c r="R7" t="s">
        <v>82</v>
      </c>
      <c r="S7" t="str">
        <f>IF(J2="VERY HIGH",5,IF(J2="HIGH",4,IF(J2="MODERATE",3,IF(J2="LOW",2,IF(J2="VERY LOW",1,"")))))</f>
        <v/>
      </c>
    </row>
    <row r="8" spans="2:19" ht="125" customHeight="1">
      <c r="B8" s="9"/>
      <c r="C8" s="9"/>
      <c r="D8" s="61"/>
      <c r="E8" s="61"/>
      <c r="F8" s="61"/>
      <c r="G8" s="61"/>
      <c r="H8" s="34"/>
      <c r="I8" s="9"/>
      <c r="J8" s="54"/>
      <c r="K8" s="36"/>
      <c r="L8" s="36"/>
      <c r="M8" s="36"/>
      <c r="N8" s="5" t="str">
        <f>IF(H8="VERY HIGH",R14,
IF(H8="HIGH",R15,
IF(H8="MEDIUM",R16,
IF(H8="LOW",R17,
IF(H8="VERY LOW",R18,"")))))</f>
        <v/>
      </c>
      <c r="O8" s="67"/>
      <c r="P8" s="67"/>
      <c r="R8" t="s">
        <v>83</v>
      </c>
      <c r="S8" t="str">
        <f>IF(K2="VERY HIGH",5,IF(K2="HIGH",4,IF(K2="MODERATE",3,IF(K2="LOW",2,IF(K2="VERY LOW",1,"")))))</f>
        <v/>
      </c>
    </row>
    <row r="9" spans="2:19" ht="125" customHeight="1">
      <c r="B9" s="9"/>
      <c r="C9" s="9"/>
      <c r="D9" s="61"/>
      <c r="E9" s="61"/>
      <c r="F9" s="61"/>
      <c r="G9" s="61"/>
      <c r="H9" s="34"/>
      <c r="I9" s="50" t="str">
        <f>IF(H9="VERY HIGH",R17,
IF(H9="HIGH",R18,
IF(H9="MEDIUM",R19,
IF(H9="LOW",R20,
IF(H9="VERY LOW",R21,"")))))</f>
        <v/>
      </c>
      <c r="J9" s="51"/>
      <c r="K9" s="35"/>
      <c r="L9" s="36"/>
      <c r="M9" s="36"/>
      <c r="N9" s="34"/>
      <c r="O9" s="69"/>
      <c r="P9" s="70"/>
      <c r="R9" t="s">
        <v>84</v>
      </c>
      <c r="S9" t="str">
        <f>IF(L2="VERY HIGH",5,IF(L2="HIGH",4,IF(L2="MODERATE",3,IF(L2="LOW",2,IF(L2="VERY LOW",1,"")))))</f>
        <v/>
      </c>
    </row>
    <row r="10" spans="2:19" ht="125" customHeight="1">
      <c r="B10" s="9"/>
      <c r="C10" s="9"/>
      <c r="D10" s="61"/>
      <c r="E10" s="61"/>
      <c r="F10" s="61"/>
      <c r="G10" s="61"/>
      <c r="H10" s="34"/>
      <c r="I10" s="50" t="str">
        <f>IF(H10="VERY HIGH",R17,
IF(H10="HIGH",R18,
IF(H10="MEDIUM",R19,
IF(H10="LOW",R20,
IF(H10="VERY LOW",R21,"")))))</f>
        <v/>
      </c>
      <c r="J10" s="51"/>
      <c r="K10" s="35"/>
      <c r="L10" s="36"/>
      <c r="M10" s="36"/>
      <c r="N10" s="34"/>
      <c r="O10" s="69"/>
      <c r="P10" s="70"/>
      <c r="R10" t="s">
        <v>85</v>
      </c>
      <c r="S10" t="str">
        <f>IF(M2="VERY HIGH",5,IF(M2="HIGH",4,IF(M2="MODERATE",3,IF(M2="LOW",2,IF(M2="VERY LOW",1,"")))))</f>
        <v/>
      </c>
    </row>
    <row r="11" spans="2:19" ht="125" customHeight="1">
      <c r="B11" s="9"/>
      <c r="C11" s="9"/>
      <c r="D11" s="61"/>
      <c r="E11" s="61"/>
      <c r="F11" s="61"/>
      <c r="G11" s="61"/>
      <c r="H11" s="34"/>
      <c r="I11" s="52"/>
      <c r="J11" s="53"/>
      <c r="K11" s="35"/>
      <c r="L11" s="36"/>
      <c r="M11" s="36"/>
      <c r="N11" s="34"/>
      <c r="O11" s="69"/>
      <c r="P11" s="70"/>
      <c r="R11" t="s">
        <v>86</v>
      </c>
      <c r="S11" t="str">
        <f>IF(N2="VERY HIGH",5,IF(N2="HIGH",4,IF(N2="MODERATE",3,IF(N2="LOW",2,IF(N2="VERY LOW",1,"")))))</f>
        <v/>
      </c>
    </row>
    <row r="12" spans="2:19" ht="125" customHeight="1">
      <c r="B12" s="9"/>
      <c r="C12" s="9"/>
      <c r="D12" s="61"/>
      <c r="E12" s="61"/>
      <c r="F12" s="61"/>
      <c r="G12" s="61"/>
      <c r="H12" s="34"/>
      <c r="I12" s="52"/>
      <c r="J12" s="53"/>
      <c r="K12" s="35"/>
      <c r="L12" s="36"/>
      <c r="M12" s="36"/>
      <c r="N12" s="34"/>
      <c r="O12" s="69"/>
      <c r="P12" s="70"/>
      <c r="R12" t="s">
        <v>87</v>
      </c>
      <c r="S12">
        <f>SUM(S5:S11)</f>
        <v>0</v>
      </c>
    </row>
    <row r="13" spans="2:19" ht="125" customHeight="1">
      <c r="B13" s="9"/>
      <c r="C13" s="9"/>
      <c r="D13" s="61"/>
      <c r="E13" s="61"/>
      <c r="F13" s="61"/>
      <c r="G13" s="61"/>
      <c r="H13" s="34"/>
      <c r="I13" s="52"/>
      <c r="J13" s="53"/>
      <c r="K13" s="35"/>
      <c r="L13" s="36"/>
      <c r="M13" s="36"/>
      <c r="N13" s="34"/>
      <c r="O13" s="69"/>
      <c r="P13" s="70"/>
      <c r="R13" t="s">
        <v>116</v>
      </c>
    </row>
    <row r="14" spans="2:19" ht="125" customHeight="1">
      <c r="B14" s="9"/>
      <c r="C14" s="9"/>
      <c r="D14" s="61"/>
      <c r="E14" s="61"/>
      <c r="F14" s="61"/>
      <c r="G14" s="61"/>
      <c r="H14" s="34"/>
      <c r="I14" s="52"/>
      <c r="J14" s="53"/>
      <c r="K14" s="35"/>
      <c r="L14" s="36"/>
      <c r="M14" s="36"/>
      <c r="N14" s="34"/>
      <c r="O14" s="69"/>
      <c r="P14" s="70"/>
      <c r="R14" s="1" t="str">
        <f>METHODOLOGY!C16</f>
        <v>Immediately elevate to senior leadership, implement active mitigation measures, and monitor continuously with frequent status reviews and trigger tracking.</v>
      </c>
      <c r="S14" s="1"/>
    </row>
    <row r="15" spans="2:19" ht="125" customHeight="1">
      <c r="B15" s="9"/>
      <c r="C15" s="9"/>
      <c r="D15" s="61"/>
      <c r="E15" s="61"/>
      <c r="F15" s="61"/>
      <c r="G15" s="61"/>
      <c r="H15" s="34"/>
      <c r="I15" s="52"/>
      <c r="J15" s="53"/>
      <c r="K15" s="35"/>
      <c r="L15" s="36"/>
      <c r="M15" s="36"/>
      <c r="N15" s="34"/>
      <c r="O15" s="69"/>
      <c r="P15" s="70"/>
      <c r="R15" s="28" t="str">
        <f>METHODOLOGY!C17</f>
        <v>Implement defined mitigation actions, and review regularly with scheduled monitoring and trigger checks.</v>
      </c>
      <c r="S15" s="28"/>
    </row>
    <row r="16" spans="2:19" ht="125" customHeight="1">
      <c r="B16" s="9"/>
      <c r="C16" s="9"/>
      <c r="D16" s="61"/>
      <c r="E16" s="61"/>
      <c r="F16" s="61"/>
      <c r="G16" s="61"/>
      <c r="H16" s="34"/>
      <c r="I16" s="52"/>
      <c r="J16" s="53"/>
      <c r="K16" s="35"/>
      <c r="L16" s="36"/>
      <c r="M16" s="36"/>
      <c r="N16" s="34"/>
      <c r="O16" s="69"/>
      <c r="P16" s="70"/>
      <c r="R16" s="28" t="str">
        <f>METHODOLOGY!C18</f>
        <v>Track through normal project reporting cycles, confirm assumptions periodically, and prepare contingency actions if conditions begin to change.</v>
      </c>
      <c r="S16" s="28"/>
    </row>
    <row r="17" spans="2:19" ht="125" customHeight="1">
      <c r="B17" s="9"/>
      <c r="C17" s="9"/>
      <c r="D17" s="61"/>
      <c r="E17" s="61"/>
      <c r="F17" s="61"/>
      <c r="G17" s="61"/>
      <c r="H17" s="34"/>
      <c r="I17" s="52"/>
      <c r="J17" s="53"/>
      <c r="K17" s="35"/>
      <c r="L17" s="36"/>
      <c r="M17" s="36"/>
      <c r="N17" s="34"/>
      <c r="O17" s="69"/>
      <c r="P17" s="70"/>
      <c r="R17" s="28" t="str">
        <f>METHODOLOGY!C19</f>
        <v>Document and monitor during routine project reviews with no immediate mitigation required.</v>
      </c>
      <c r="S17" s="28"/>
    </row>
    <row r="18" spans="2:19" ht="125" customHeight="1">
      <c r="B18" s="9"/>
      <c r="C18" s="9"/>
      <c r="D18" s="61"/>
      <c r="E18" s="61"/>
      <c r="F18" s="61"/>
      <c r="G18" s="61"/>
      <c r="H18" s="34"/>
      <c r="I18" s="52"/>
      <c r="J18" s="53"/>
      <c r="K18" s="35"/>
      <c r="L18" s="36"/>
      <c r="M18" s="36"/>
      <c r="N18" s="34"/>
      <c r="O18" s="69"/>
      <c r="P18" s="70"/>
      <c r="R18" s="28" t="str">
        <f>METHODOLOGY!C20</f>
        <v>Record for awareness and reassess only if project conditions change or new information emerges.</v>
      </c>
      <c r="S18" s="28"/>
    </row>
    <row r="19" spans="2:19" ht="125" customHeight="1">
      <c r="B19" s="9"/>
      <c r="C19" s="9"/>
      <c r="D19" s="61"/>
      <c r="E19" s="61"/>
      <c r="F19" s="61"/>
      <c r="G19" s="61"/>
      <c r="H19" s="34"/>
      <c r="I19" s="52"/>
      <c r="J19" s="53"/>
      <c r="K19" s="35"/>
      <c r="L19" s="36"/>
      <c r="M19" s="36"/>
      <c r="N19" s="34"/>
      <c r="O19" s="69"/>
      <c r="P19" s="70"/>
    </row>
    <row r="20" spans="2:19" ht="125" customHeight="1">
      <c r="B20" s="9"/>
      <c r="C20" s="9"/>
      <c r="D20" s="61"/>
      <c r="E20" s="61"/>
      <c r="F20" s="61"/>
      <c r="G20" s="61"/>
      <c r="H20" s="34"/>
      <c r="I20" s="52"/>
      <c r="J20" s="53"/>
      <c r="K20" s="35"/>
      <c r="L20" s="36"/>
      <c r="M20" s="36"/>
      <c r="N20" s="34"/>
      <c r="O20" s="69"/>
      <c r="P20" s="70"/>
    </row>
    <row r="21" spans="2:19" ht="68" customHeight="1"/>
    <row r="22" spans="2:19" ht="68" customHeight="1"/>
    <row r="23" spans="2:19" ht="68" customHeight="1"/>
    <row r="24" spans="2:19" ht="68" customHeight="1"/>
    <row r="25" spans="2:19" ht="68" customHeight="1"/>
    <row r="26" spans="2:19" ht="68" customHeight="1"/>
    <row r="27" spans="2:19" ht="68" customHeight="1"/>
    <row r="28" spans="2:19" ht="68" customHeight="1"/>
    <row r="29" spans="2:19" ht="68" customHeight="1"/>
    <row r="30" spans="2:19" ht="68" customHeight="1"/>
    <row r="31" spans="2:19" ht="68" customHeight="1"/>
    <row r="32" spans="2:19" ht="68" customHeight="1"/>
    <row r="33" ht="68" customHeight="1"/>
    <row r="34" ht="68" customHeight="1"/>
    <row r="35" ht="68" customHeight="1"/>
    <row r="36" ht="68" customHeight="1"/>
    <row r="37" ht="68" customHeight="1"/>
    <row r="38" ht="68" customHeight="1"/>
    <row r="39" ht="68" customHeight="1"/>
  </sheetData>
  <mergeCells count="34">
    <mergeCell ref="D19:G19"/>
    <mergeCell ref="O19:P19"/>
    <mergeCell ref="D20:G20"/>
    <mergeCell ref="O20:P20"/>
    <mergeCell ref="D16:G16"/>
    <mergeCell ref="O16:P16"/>
    <mergeCell ref="D17:G17"/>
    <mergeCell ref="O17:P17"/>
    <mergeCell ref="D18:G18"/>
    <mergeCell ref="O18:P18"/>
    <mergeCell ref="D13:G13"/>
    <mergeCell ref="O13:P13"/>
    <mergeCell ref="D14:G14"/>
    <mergeCell ref="O14:P14"/>
    <mergeCell ref="D15:G15"/>
    <mergeCell ref="O15:P15"/>
    <mergeCell ref="D10:G10"/>
    <mergeCell ref="O10:P10"/>
    <mergeCell ref="D11:G11"/>
    <mergeCell ref="O11:P11"/>
    <mergeCell ref="D12:G12"/>
    <mergeCell ref="O12:P12"/>
    <mergeCell ref="D7:G7"/>
    <mergeCell ref="O7:P7"/>
    <mergeCell ref="D8:G8"/>
    <mergeCell ref="O8:P8"/>
    <mergeCell ref="D9:G9"/>
    <mergeCell ref="O9:P9"/>
    <mergeCell ref="D4:G4"/>
    <mergeCell ref="O4:P4"/>
    <mergeCell ref="D5:G5"/>
    <mergeCell ref="O5:P5"/>
    <mergeCell ref="D6:G6"/>
    <mergeCell ref="O6:P6"/>
  </mergeCells>
  <conditionalFormatting sqref="F2">
    <cfRule type="containsText" dxfId="299" priority="11" operator="containsText" text="POSITIVE">
      <formula>NOT(ISERROR(SEARCH("POSITIVE",F2)))</formula>
    </cfRule>
    <cfRule type="containsText" dxfId="298" priority="12" operator="containsText" text="NEGATIVE">
      <formula>NOT(ISERROR(SEARCH("NEGATIVE",F2)))</formula>
    </cfRule>
  </conditionalFormatting>
  <conditionalFormatting sqref="G2">
    <cfRule type="containsText" dxfId="297" priority="7" operator="containsText" text="VERY HIGH">
      <formula>NOT(ISERROR(SEARCH("VERY HIGH",G2)))</formula>
    </cfRule>
  </conditionalFormatting>
  <conditionalFormatting sqref="H5:H20">
    <cfRule type="containsText" dxfId="296" priority="2" operator="containsText" text="HIGH">
      <formula>NOT(ISERROR(SEARCH("HIGH",H5)))</formula>
    </cfRule>
    <cfRule type="containsText" dxfId="295" priority="3" operator="containsText" text="VERY HIGH">
      <formula>NOT(ISERROR(SEARCH("VERY HIGH",H5)))</formula>
    </cfRule>
  </conditionalFormatting>
  <conditionalFormatting sqref="H2:N2">
    <cfRule type="containsText" dxfId="294" priority="1" operator="containsText" text="MODERATE">
      <formula>NOT(ISERROR(SEARCH("MODERATE",H2)))</formula>
    </cfRule>
    <cfRule type="containsText" dxfId="293" priority="4" operator="containsText" text="Very Low">
      <formula>NOT(ISERROR(SEARCH("Very Low",H2)))</formula>
    </cfRule>
    <cfRule type="containsText" dxfId="292" priority="5" operator="containsText" text="High">
      <formula>NOT(ISERROR(SEARCH("High",H2)))</formula>
    </cfRule>
    <cfRule type="containsText" dxfId="291" priority="6" operator="containsText" text="Very High">
      <formula>NOT(ISERROR(SEARCH("Very High",H2)))</formula>
    </cfRule>
  </conditionalFormatting>
  <conditionalFormatting sqref="O2:Q2">
    <cfRule type="containsText" dxfId="290" priority="8" operator="containsText" text="LOW">
      <formula>NOT(ISERROR(SEARCH("LOW",O2)))</formula>
    </cfRule>
    <cfRule type="containsText" dxfId="289" priority="9" operator="containsText" text="MODERATE">
      <formula>NOT(ISERROR(SEARCH("MODERATE",O2)))</formula>
    </cfRule>
    <cfRule type="containsText" dxfId="288" priority="10" operator="containsText" text="HIGh">
      <formula>NOT(ISERROR(SEARCH("HIGh",O2)))</formula>
    </cfRule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xr:uid="{856F9C01-D3F0-334D-A769-A2E4DB543F62}">
          <x14:formula1>
            <xm:f>METHODOLOGY!$B$9:$B$13</xm:f>
          </x14:formula1>
          <xm:sqref>H5:H20</xm:sqref>
        </x14:dataValidation>
        <x14:dataValidation type="list" allowBlank="1" showInputMessage="1" showErrorMessage="1" xr:uid="{037786FE-C160-BF4F-8378-0FF8D01B8BF2}">
          <x14:formula1>
            <xm:f>METHODOLOGY!$B$83:$B$88</xm:f>
          </x14:formula1>
          <xm:sqref>N2</xm:sqref>
        </x14:dataValidation>
        <x14:dataValidation type="list" allowBlank="1" showInputMessage="1" showErrorMessage="1" xr:uid="{4048B6F1-4802-8B4E-95EC-2BA165EC9C91}">
          <x14:formula1>
            <xm:f>METHODOLOGY!$B$75:$B$80</xm:f>
          </x14:formula1>
          <xm:sqref>M2</xm:sqref>
        </x14:dataValidation>
        <x14:dataValidation type="list" allowBlank="1" showInputMessage="1" showErrorMessage="1" xr:uid="{DE80FB90-587C-7547-8C33-80F2E5C53BF0}">
          <x14:formula1>
            <xm:f>METHODOLOGY!$B$67:$B$72</xm:f>
          </x14:formula1>
          <xm:sqref>L2</xm:sqref>
        </x14:dataValidation>
        <x14:dataValidation type="list" allowBlank="1" showInputMessage="1" showErrorMessage="1" xr:uid="{D51F7DDA-041D-354D-8384-A75136A48C52}">
          <x14:formula1>
            <xm:f>METHODOLOGY!$B$59:$B$64</xm:f>
          </x14:formula1>
          <xm:sqref>K2</xm:sqref>
        </x14:dataValidation>
        <x14:dataValidation type="list" allowBlank="1" showInputMessage="1" showErrorMessage="1" xr:uid="{E842B85C-DFBF-FD48-9EEF-C415ACD24174}">
          <x14:formula1>
            <xm:f>METHODOLOGY!$B$35:$B$40</xm:f>
          </x14:formula1>
          <xm:sqref>J2</xm:sqref>
        </x14:dataValidation>
        <x14:dataValidation type="list" allowBlank="1" showInputMessage="1" showErrorMessage="1" xr:uid="{EEA4C9DD-B872-6D42-81DA-5372C1ADD311}">
          <x14:formula1>
            <xm:f>METHODOLOGY!$B$43:$B$48</xm:f>
          </x14:formula1>
          <xm:sqref>I2</xm:sqref>
        </x14:dataValidation>
        <x14:dataValidation type="list" allowBlank="1" showInputMessage="1" showErrorMessage="1" xr:uid="{B395FA82-F38D-6841-8E6C-0E7C8A8D6865}">
          <x14:formula1>
            <xm:f>METHODOLOGY!$B$51:$B$56</xm:f>
          </x14:formula1>
          <xm:sqref>H2</xm:sqref>
        </x14:dataValidation>
        <x14:dataValidation type="list" allowBlank="1" showInputMessage="1" showErrorMessage="1" xr:uid="{DB95A7AB-DAF8-744B-BAE0-DD8E410DF911}">
          <x14:formula1>
            <xm:f>METHODOLOGY!$D$43:$D$48</xm:f>
          </x14:formula1>
          <xm:sqref>I3 I21:I1048576</xm:sqref>
        </x14:dataValidation>
        <x14:dataValidation type="list" allowBlank="1" showInputMessage="1" showErrorMessage="1" xr:uid="{421017A4-140F-2147-A575-C0C485CE3526}">
          <x14:formula1>
            <xm:f>METHODOLOGY!$D$51:$D$56</xm:f>
          </x14:formula1>
          <xm:sqref>H3 H21:H1048576</xm:sqref>
        </x14:dataValidation>
        <x14:dataValidation type="list" allowBlank="1" showInputMessage="1" showErrorMessage="1" xr:uid="{2C423394-456F-9746-B42C-89A19F8B2607}">
          <x14:formula1>
            <xm:f>METHODOLOGY!$B$31:$B$32</xm:f>
          </x14:formula1>
          <xm:sqref>F2:F3 F21:F1048576</xm:sqref>
        </x14:dataValidation>
        <x14:dataValidation type="list" allowBlank="1" showInputMessage="1" showErrorMessage="1" xr:uid="{C60FBF66-4FCB-1845-8FF9-68DF43BA6EB7}">
          <x14:formula1>
            <xm:f>METHODOLOGY!$D$9:$D$13</xm:f>
          </x14:formula1>
          <xm:sqref>G72:G1048576 G2:G3</xm:sqref>
        </x14:dataValidation>
        <x14:dataValidation type="list" allowBlank="1" showInputMessage="1" showErrorMessage="1" xr:uid="{0CDEA827-7998-D642-BC66-01CA76D57D1B}">
          <x14:formula1>
            <xm:f>METHODOLOGY!$B$23:$B$28</xm:f>
          </x14:formula1>
          <xm:sqref>E2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EE1CA-D87F-A24D-B031-88C359692ADA}">
  <dimension ref="B1:S39"/>
  <sheetViews>
    <sheetView zoomScale="56" workbookViewId="0">
      <selection activeCell="B2" sqref="B2"/>
    </sheetView>
  </sheetViews>
  <sheetFormatPr baseColWidth="10" defaultRowHeight="19"/>
  <cols>
    <col min="1" max="1" width="1.83203125" customWidth="1"/>
    <col min="2" max="2" width="8" customWidth="1"/>
    <col min="3" max="3" width="31.1640625" customWidth="1"/>
    <col min="4" max="4" width="86" customWidth="1"/>
    <col min="5" max="5" width="26.83203125" customWidth="1"/>
    <col min="6" max="6" width="19.33203125" customWidth="1"/>
    <col min="7" max="7" width="19.1640625" customWidth="1"/>
    <col min="8" max="8" width="20.33203125" style="24" customWidth="1"/>
    <col min="9" max="11" width="17.83203125" customWidth="1"/>
    <col min="12" max="12" width="25" customWidth="1"/>
    <col min="13" max="13" width="25.5" customWidth="1"/>
    <col min="14" max="14" width="28.6640625" customWidth="1"/>
    <col min="15" max="15" width="35.6640625" customWidth="1"/>
    <col min="16" max="16" width="72.83203125" style="33" customWidth="1"/>
    <col min="17" max="17" width="7" style="31" hidden="1" customWidth="1"/>
    <col min="18" max="18" width="35" hidden="1" customWidth="1"/>
    <col min="19" max="19" width="24.6640625" hidden="1" customWidth="1"/>
    <col min="20" max="20" width="10.83203125" customWidth="1"/>
  </cols>
  <sheetData>
    <row r="1" spans="2:19" s="2" customFormat="1" ht="138" customHeight="1">
      <c r="B1" s="6" t="s">
        <v>99</v>
      </c>
      <c r="C1" s="6" t="s">
        <v>122</v>
      </c>
      <c r="D1" s="6" t="s">
        <v>1</v>
      </c>
      <c r="E1" s="6" t="s">
        <v>2</v>
      </c>
      <c r="F1" s="6" t="s">
        <v>54</v>
      </c>
      <c r="G1" s="6" t="s">
        <v>3</v>
      </c>
      <c r="H1" s="6" t="s">
        <v>62</v>
      </c>
      <c r="I1" s="6" t="s">
        <v>59</v>
      </c>
      <c r="J1" s="6" t="s">
        <v>61</v>
      </c>
      <c r="K1" s="6" t="s">
        <v>63</v>
      </c>
      <c r="L1" s="6" t="s">
        <v>64</v>
      </c>
      <c r="M1" s="6" t="s">
        <v>65</v>
      </c>
      <c r="N1" s="6" t="s">
        <v>66</v>
      </c>
      <c r="O1" s="6" t="s">
        <v>79</v>
      </c>
      <c r="P1" s="6" t="s">
        <v>121</v>
      </c>
      <c r="Q1" s="29"/>
    </row>
    <row r="2" spans="2:19" s="3" customFormat="1" ht="130" customHeight="1">
      <c r="B2" s="75">
        <v>7</v>
      </c>
      <c r="C2" s="4"/>
      <c r="D2" s="71"/>
      <c r="E2" s="72"/>
      <c r="F2" s="72"/>
      <c r="G2" s="72"/>
      <c r="H2" s="73"/>
      <c r="I2" s="73"/>
      <c r="J2" s="73"/>
      <c r="K2" s="73"/>
      <c r="L2" s="73"/>
      <c r="M2" s="73"/>
      <c r="N2" s="73"/>
      <c r="O2" s="73" t="str">
        <f>IF(S4="LOW",
    IF(S12&lt;4,"LOW",IF(S12&lt;=15,"MODERATE","HIGH")),
IF(S4="MODERATE",
    IF(S12&lt;11,"LOW",IF(S12&lt;=18,"MODERATE","HIGH")),
IF(S4="HIGH",
    IF(S12&lt;15,"LOW",IF(S12&lt;=20,"MODERATE","HIGH")),
"")))</f>
        <v>LOW</v>
      </c>
      <c r="P2" s="37"/>
      <c r="Q2" s="30"/>
    </row>
    <row r="3" spans="2:19" ht="8" customHeight="1">
      <c r="D3" s="7"/>
    </row>
    <row r="4" spans="2:19" s="2" customFormat="1" ht="81" customHeight="1">
      <c r="B4" s="6" t="s">
        <v>99</v>
      </c>
      <c r="C4" s="23" t="s">
        <v>131</v>
      </c>
      <c r="D4" s="62" t="s">
        <v>55</v>
      </c>
      <c r="E4" s="63"/>
      <c r="F4" s="63"/>
      <c r="G4" s="64"/>
      <c r="H4" s="23" t="s">
        <v>3</v>
      </c>
      <c r="I4" s="6" t="s">
        <v>96</v>
      </c>
      <c r="J4" s="6" t="s">
        <v>97</v>
      </c>
      <c r="K4" s="6" t="s">
        <v>98</v>
      </c>
      <c r="L4" s="6" t="s">
        <v>113</v>
      </c>
      <c r="M4" s="6" t="s">
        <v>114</v>
      </c>
      <c r="N4" s="23" t="s">
        <v>115</v>
      </c>
      <c r="O4" s="65" t="s">
        <v>118</v>
      </c>
      <c r="P4" s="66"/>
      <c r="Q4" s="29"/>
      <c r="R4" s="2" t="s">
        <v>95</v>
      </c>
      <c r="S4" s="2" t="str">
        <f>METHODOLOGY!C4</f>
        <v>Low</v>
      </c>
    </row>
    <row r="5" spans="2:19" s="7" customFormat="1" ht="125" customHeight="1">
      <c r="B5" s="8"/>
      <c r="C5" s="8"/>
      <c r="D5" s="61"/>
      <c r="E5" s="61"/>
      <c r="F5" s="61"/>
      <c r="G5" s="61"/>
      <c r="H5" s="34"/>
      <c r="I5" s="35">
        <v>0</v>
      </c>
      <c r="J5" s="36">
        <v>0</v>
      </c>
      <c r="K5" s="36">
        <f>I5*J5</f>
        <v>0</v>
      </c>
      <c r="L5" s="8"/>
      <c r="M5" s="8"/>
      <c r="N5" s="5" t="str">
        <f>IF(H5="VERY HIGH",R14,
IF(H5="HIGH",R15,
IF(H5="MEDIUM",R16,
IF(H5="LOW",R17,
IF(H5="VERY LOW",R18,"")))))</f>
        <v/>
      </c>
      <c r="O5" s="68"/>
      <c r="P5" s="68"/>
      <c r="Q5" s="32"/>
      <c r="R5" s="7" t="s">
        <v>81</v>
      </c>
      <c r="S5" s="7" t="str">
        <f>IF(H2="VERY HIGH",5,IF(H2="HIGH",4,IF(H2="MODERATE",3,IF(H2="LOW",2,IF(H2="VERY LOW",1,"")))))</f>
        <v/>
      </c>
    </row>
    <row r="6" spans="2:19" ht="125" customHeight="1">
      <c r="B6" s="9"/>
      <c r="C6" s="9"/>
      <c r="D6" s="61"/>
      <c r="E6" s="61"/>
      <c r="F6" s="61"/>
      <c r="G6" s="61"/>
      <c r="H6" s="34"/>
      <c r="I6" s="35"/>
      <c r="J6" s="36"/>
      <c r="K6" s="36"/>
      <c r="L6" s="9"/>
      <c r="M6" s="9"/>
      <c r="N6" s="5" t="str">
        <f>IF(H6="VERY HIGH",R14,
IF(H6="HIGH",R15,
IF(H6="MEDIUM",R16,
IF(H6="LOW",R17,
IF(H6="VERY LOW",R18,"")))))</f>
        <v/>
      </c>
      <c r="O6" s="67"/>
      <c r="P6" s="67"/>
      <c r="R6" t="s">
        <v>80</v>
      </c>
      <c r="S6" t="str">
        <f>IF(I2="VERY HIGH",5,IF(I2="HIGH",4,IF(I2="MODERATE",3,IF(I2="LOW",2,IF(I2="VERY LOW",1,"")))))</f>
        <v/>
      </c>
    </row>
    <row r="7" spans="2:19" ht="125" customHeight="1">
      <c r="B7" s="9"/>
      <c r="C7" s="9"/>
      <c r="D7" s="61"/>
      <c r="E7" s="61"/>
      <c r="F7" s="61"/>
      <c r="G7" s="61"/>
      <c r="H7" s="34"/>
      <c r="I7" s="35"/>
      <c r="J7" s="36"/>
      <c r="K7" s="36"/>
      <c r="L7" s="9"/>
      <c r="M7" s="36"/>
      <c r="N7" s="5" t="str">
        <f>IF(H7="VERY HIGH",R14,
IF(H7="HIGH",R15,
IF(H7="MEDIUM",R16,
IF(H7="LOW",R17,
IF(H7="VERY LOW",R18,"")))))</f>
        <v/>
      </c>
      <c r="O7" s="67"/>
      <c r="P7" s="67"/>
      <c r="R7" t="s">
        <v>82</v>
      </c>
      <c r="S7" t="str">
        <f>IF(J2="VERY HIGH",5,IF(J2="HIGH",4,IF(J2="MODERATE",3,IF(J2="LOW",2,IF(J2="VERY LOW",1,"")))))</f>
        <v/>
      </c>
    </row>
    <row r="8" spans="2:19" ht="125" customHeight="1">
      <c r="B8" s="9"/>
      <c r="C8" s="9"/>
      <c r="D8" s="61"/>
      <c r="E8" s="61"/>
      <c r="F8" s="61"/>
      <c r="G8" s="61"/>
      <c r="H8" s="34"/>
      <c r="I8" s="9"/>
      <c r="J8" s="54"/>
      <c r="K8" s="36"/>
      <c r="L8" s="36"/>
      <c r="M8" s="36"/>
      <c r="N8" s="5" t="str">
        <f>IF(H8="VERY HIGH",R14,
IF(H8="HIGH",R15,
IF(H8="MEDIUM",R16,
IF(H8="LOW",R17,
IF(H8="VERY LOW",R18,"")))))</f>
        <v/>
      </c>
      <c r="O8" s="67"/>
      <c r="P8" s="67"/>
      <c r="R8" t="s">
        <v>83</v>
      </c>
      <c r="S8" t="str">
        <f>IF(K2="VERY HIGH",5,IF(K2="HIGH",4,IF(K2="MODERATE",3,IF(K2="LOW",2,IF(K2="VERY LOW",1,"")))))</f>
        <v/>
      </c>
    </row>
    <row r="9" spans="2:19" ht="125" customHeight="1">
      <c r="B9" s="9"/>
      <c r="C9" s="9"/>
      <c r="D9" s="61"/>
      <c r="E9" s="61"/>
      <c r="F9" s="61"/>
      <c r="G9" s="61"/>
      <c r="H9" s="34"/>
      <c r="I9" s="50" t="str">
        <f>IF(H9="VERY HIGH",R17,
IF(H9="HIGH",R18,
IF(H9="MEDIUM",R19,
IF(H9="LOW",R20,
IF(H9="VERY LOW",R21,"")))))</f>
        <v/>
      </c>
      <c r="J9" s="51"/>
      <c r="K9" s="35"/>
      <c r="L9" s="36"/>
      <c r="M9" s="36"/>
      <c r="N9" s="34"/>
      <c r="O9" s="69"/>
      <c r="P9" s="70"/>
      <c r="R9" t="s">
        <v>84</v>
      </c>
      <c r="S9" t="str">
        <f>IF(L2="VERY HIGH",5,IF(L2="HIGH",4,IF(L2="MODERATE",3,IF(L2="LOW",2,IF(L2="VERY LOW",1,"")))))</f>
        <v/>
      </c>
    </row>
    <row r="10" spans="2:19" ht="125" customHeight="1">
      <c r="B10" s="9"/>
      <c r="C10" s="9"/>
      <c r="D10" s="61"/>
      <c r="E10" s="61"/>
      <c r="F10" s="61"/>
      <c r="G10" s="61"/>
      <c r="H10" s="34"/>
      <c r="I10" s="50" t="str">
        <f>IF(H10="VERY HIGH",R17,
IF(H10="HIGH",R18,
IF(H10="MEDIUM",R19,
IF(H10="LOW",R20,
IF(H10="VERY LOW",R21,"")))))</f>
        <v/>
      </c>
      <c r="J10" s="51"/>
      <c r="K10" s="35"/>
      <c r="L10" s="36"/>
      <c r="M10" s="36"/>
      <c r="N10" s="34"/>
      <c r="O10" s="69"/>
      <c r="P10" s="70"/>
      <c r="R10" t="s">
        <v>85</v>
      </c>
      <c r="S10" t="str">
        <f>IF(M2="VERY HIGH",5,IF(M2="HIGH",4,IF(M2="MODERATE",3,IF(M2="LOW",2,IF(M2="VERY LOW",1,"")))))</f>
        <v/>
      </c>
    </row>
    <row r="11" spans="2:19" ht="125" customHeight="1">
      <c r="B11" s="9"/>
      <c r="C11" s="9"/>
      <c r="D11" s="61"/>
      <c r="E11" s="61"/>
      <c r="F11" s="61"/>
      <c r="G11" s="61"/>
      <c r="H11" s="34"/>
      <c r="I11" s="52"/>
      <c r="J11" s="53"/>
      <c r="K11" s="35"/>
      <c r="L11" s="36"/>
      <c r="M11" s="36"/>
      <c r="N11" s="34"/>
      <c r="O11" s="69"/>
      <c r="P11" s="70"/>
      <c r="R11" t="s">
        <v>86</v>
      </c>
      <c r="S11" t="str">
        <f>IF(N2="VERY HIGH",5,IF(N2="HIGH",4,IF(N2="MODERATE",3,IF(N2="LOW",2,IF(N2="VERY LOW",1,"")))))</f>
        <v/>
      </c>
    </row>
    <row r="12" spans="2:19" ht="125" customHeight="1">
      <c r="B12" s="9"/>
      <c r="C12" s="9"/>
      <c r="D12" s="61"/>
      <c r="E12" s="61"/>
      <c r="F12" s="61"/>
      <c r="G12" s="61"/>
      <c r="H12" s="34"/>
      <c r="I12" s="52"/>
      <c r="J12" s="53"/>
      <c r="K12" s="35"/>
      <c r="L12" s="36"/>
      <c r="M12" s="36"/>
      <c r="N12" s="34"/>
      <c r="O12" s="69"/>
      <c r="P12" s="70"/>
      <c r="R12" t="s">
        <v>87</v>
      </c>
      <c r="S12">
        <f>SUM(S5:S11)</f>
        <v>0</v>
      </c>
    </row>
    <row r="13" spans="2:19" ht="125" customHeight="1">
      <c r="B13" s="9"/>
      <c r="C13" s="9"/>
      <c r="D13" s="61"/>
      <c r="E13" s="61"/>
      <c r="F13" s="61"/>
      <c r="G13" s="61"/>
      <c r="H13" s="34"/>
      <c r="I13" s="52"/>
      <c r="J13" s="53"/>
      <c r="K13" s="35"/>
      <c r="L13" s="36"/>
      <c r="M13" s="36"/>
      <c r="N13" s="34"/>
      <c r="O13" s="69"/>
      <c r="P13" s="70"/>
      <c r="R13" t="s">
        <v>116</v>
      </c>
    </row>
    <row r="14" spans="2:19" ht="125" customHeight="1">
      <c r="B14" s="9"/>
      <c r="C14" s="9"/>
      <c r="D14" s="61"/>
      <c r="E14" s="61"/>
      <c r="F14" s="61"/>
      <c r="G14" s="61"/>
      <c r="H14" s="34"/>
      <c r="I14" s="52"/>
      <c r="J14" s="53"/>
      <c r="K14" s="35"/>
      <c r="L14" s="36"/>
      <c r="M14" s="36"/>
      <c r="N14" s="34"/>
      <c r="O14" s="69"/>
      <c r="P14" s="70"/>
      <c r="R14" s="1" t="str">
        <f>METHODOLOGY!C16</f>
        <v>Immediately elevate to senior leadership, implement active mitigation measures, and monitor continuously with frequent status reviews and trigger tracking.</v>
      </c>
      <c r="S14" s="1"/>
    </row>
    <row r="15" spans="2:19" ht="125" customHeight="1">
      <c r="B15" s="9"/>
      <c r="C15" s="9"/>
      <c r="D15" s="61"/>
      <c r="E15" s="61"/>
      <c r="F15" s="61"/>
      <c r="G15" s="61"/>
      <c r="H15" s="34"/>
      <c r="I15" s="52"/>
      <c r="J15" s="53"/>
      <c r="K15" s="35"/>
      <c r="L15" s="36"/>
      <c r="M15" s="36"/>
      <c r="N15" s="34"/>
      <c r="O15" s="69"/>
      <c r="P15" s="70"/>
      <c r="R15" s="28" t="str">
        <f>METHODOLOGY!C17</f>
        <v>Implement defined mitigation actions, and review regularly with scheduled monitoring and trigger checks.</v>
      </c>
      <c r="S15" s="28"/>
    </row>
    <row r="16" spans="2:19" ht="125" customHeight="1">
      <c r="B16" s="9"/>
      <c r="C16" s="9"/>
      <c r="D16" s="61"/>
      <c r="E16" s="61"/>
      <c r="F16" s="61"/>
      <c r="G16" s="61"/>
      <c r="H16" s="34"/>
      <c r="I16" s="52"/>
      <c r="J16" s="53"/>
      <c r="K16" s="35"/>
      <c r="L16" s="36"/>
      <c r="M16" s="36"/>
      <c r="N16" s="34"/>
      <c r="O16" s="69"/>
      <c r="P16" s="70"/>
      <c r="R16" s="28" t="str">
        <f>METHODOLOGY!C18</f>
        <v>Track through normal project reporting cycles, confirm assumptions periodically, and prepare contingency actions if conditions begin to change.</v>
      </c>
      <c r="S16" s="28"/>
    </row>
    <row r="17" spans="2:19" ht="125" customHeight="1">
      <c r="B17" s="9"/>
      <c r="C17" s="9"/>
      <c r="D17" s="61"/>
      <c r="E17" s="61"/>
      <c r="F17" s="61"/>
      <c r="G17" s="61"/>
      <c r="H17" s="34"/>
      <c r="I17" s="52"/>
      <c r="J17" s="53"/>
      <c r="K17" s="35"/>
      <c r="L17" s="36"/>
      <c r="M17" s="36"/>
      <c r="N17" s="34"/>
      <c r="O17" s="69"/>
      <c r="P17" s="70"/>
      <c r="R17" s="28" t="str">
        <f>METHODOLOGY!C19</f>
        <v>Document and monitor during routine project reviews with no immediate mitigation required.</v>
      </c>
      <c r="S17" s="28"/>
    </row>
    <row r="18" spans="2:19" ht="125" customHeight="1">
      <c r="B18" s="9"/>
      <c r="C18" s="9"/>
      <c r="D18" s="61"/>
      <c r="E18" s="61"/>
      <c r="F18" s="61"/>
      <c r="G18" s="61"/>
      <c r="H18" s="34"/>
      <c r="I18" s="52"/>
      <c r="J18" s="53"/>
      <c r="K18" s="35"/>
      <c r="L18" s="36"/>
      <c r="M18" s="36"/>
      <c r="N18" s="34"/>
      <c r="O18" s="69"/>
      <c r="P18" s="70"/>
      <c r="R18" s="28" t="str">
        <f>METHODOLOGY!C20</f>
        <v>Record for awareness and reassess only if project conditions change or new information emerges.</v>
      </c>
      <c r="S18" s="28"/>
    </row>
    <row r="19" spans="2:19" ht="125" customHeight="1">
      <c r="B19" s="9"/>
      <c r="C19" s="9"/>
      <c r="D19" s="61"/>
      <c r="E19" s="61"/>
      <c r="F19" s="61"/>
      <c r="G19" s="61"/>
      <c r="H19" s="34"/>
      <c r="I19" s="52"/>
      <c r="J19" s="53"/>
      <c r="K19" s="35"/>
      <c r="L19" s="36"/>
      <c r="M19" s="36"/>
      <c r="N19" s="34"/>
      <c r="O19" s="69"/>
      <c r="P19" s="70"/>
    </row>
    <row r="20" spans="2:19" ht="125" customHeight="1">
      <c r="B20" s="9"/>
      <c r="C20" s="9"/>
      <c r="D20" s="61"/>
      <c r="E20" s="61"/>
      <c r="F20" s="61"/>
      <c r="G20" s="61"/>
      <c r="H20" s="34"/>
      <c r="I20" s="52"/>
      <c r="J20" s="53"/>
      <c r="K20" s="35"/>
      <c r="L20" s="36"/>
      <c r="M20" s="36"/>
      <c r="N20" s="34"/>
      <c r="O20" s="69"/>
      <c r="P20" s="70"/>
    </row>
    <row r="21" spans="2:19" ht="68" customHeight="1"/>
    <row r="22" spans="2:19" ht="68" customHeight="1"/>
    <row r="23" spans="2:19" ht="68" customHeight="1"/>
    <row r="24" spans="2:19" ht="68" customHeight="1"/>
    <row r="25" spans="2:19" ht="68" customHeight="1"/>
    <row r="26" spans="2:19" ht="68" customHeight="1"/>
    <row r="27" spans="2:19" ht="68" customHeight="1"/>
    <row r="28" spans="2:19" ht="68" customHeight="1"/>
    <row r="29" spans="2:19" ht="68" customHeight="1"/>
    <row r="30" spans="2:19" ht="68" customHeight="1"/>
    <row r="31" spans="2:19" ht="68" customHeight="1"/>
    <row r="32" spans="2:19" ht="68" customHeight="1"/>
    <row r="33" ht="68" customHeight="1"/>
    <row r="34" ht="68" customHeight="1"/>
    <row r="35" ht="68" customHeight="1"/>
    <row r="36" ht="68" customHeight="1"/>
    <row r="37" ht="68" customHeight="1"/>
    <row r="38" ht="68" customHeight="1"/>
    <row r="39" ht="68" customHeight="1"/>
  </sheetData>
  <mergeCells count="34">
    <mergeCell ref="D19:G19"/>
    <mergeCell ref="O19:P19"/>
    <mergeCell ref="D20:G20"/>
    <mergeCell ref="O20:P20"/>
    <mergeCell ref="D16:G16"/>
    <mergeCell ref="O16:P16"/>
    <mergeCell ref="D17:G17"/>
    <mergeCell ref="O17:P17"/>
    <mergeCell ref="D18:G18"/>
    <mergeCell ref="O18:P18"/>
    <mergeCell ref="D13:G13"/>
    <mergeCell ref="O13:P13"/>
    <mergeCell ref="D14:G14"/>
    <mergeCell ref="O14:P14"/>
    <mergeCell ref="D15:G15"/>
    <mergeCell ref="O15:P15"/>
    <mergeCell ref="D10:G10"/>
    <mergeCell ref="O10:P10"/>
    <mergeCell ref="D11:G11"/>
    <mergeCell ref="O11:P11"/>
    <mergeCell ref="D12:G12"/>
    <mergeCell ref="O12:P12"/>
    <mergeCell ref="D7:G7"/>
    <mergeCell ref="O7:P7"/>
    <mergeCell ref="D8:G8"/>
    <mergeCell ref="O8:P8"/>
    <mergeCell ref="D9:G9"/>
    <mergeCell ref="O9:P9"/>
    <mergeCell ref="D4:G4"/>
    <mergeCell ref="O4:P4"/>
    <mergeCell ref="D5:G5"/>
    <mergeCell ref="O5:P5"/>
    <mergeCell ref="D6:G6"/>
    <mergeCell ref="O6:P6"/>
  </mergeCells>
  <conditionalFormatting sqref="F2">
    <cfRule type="containsText" dxfId="287" priority="11" operator="containsText" text="POSITIVE">
      <formula>NOT(ISERROR(SEARCH("POSITIVE",F2)))</formula>
    </cfRule>
    <cfRule type="containsText" dxfId="286" priority="12" operator="containsText" text="NEGATIVE">
      <formula>NOT(ISERROR(SEARCH("NEGATIVE",F2)))</formula>
    </cfRule>
  </conditionalFormatting>
  <conditionalFormatting sqref="G2">
    <cfRule type="containsText" dxfId="285" priority="7" operator="containsText" text="VERY HIGH">
      <formula>NOT(ISERROR(SEARCH("VERY HIGH",G2)))</formula>
    </cfRule>
  </conditionalFormatting>
  <conditionalFormatting sqref="H5:H20">
    <cfRule type="containsText" dxfId="284" priority="2" operator="containsText" text="HIGH">
      <formula>NOT(ISERROR(SEARCH("HIGH",H5)))</formula>
    </cfRule>
    <cfRule type="containsText" dxfId="283" priority="3" operator="containsText" text="VERY HIGH">
      <formula>NOT(ISERROR(SEARCH("VERY HIGH",H5)))</formula>
    </cfRule>
  </conditionalFormatting>
  <conditionalFormatting sqref="H2:N2">
    <cfRule type="containsText" dxfId="282" priority="1" operator="containsText" text="MODERATE">
      <formula>NOT(ISERROR(SEARCH("MODERATE",H2)))</formula>
    </cfRule>
    <cfRule type="containsText" dxfId="281" priority="4" operator="containsText" text="Very Low">
      <formula>NOT(ISERROR(SEARCH("Very Low",H2)))</formula>
    </cfRule>
    <cfRule type="containsText" dxfId="280" priority="5" operator="containsText" text="High">
      <formula>NOT(ISERROR(SEARCH("High",H2)))</formula>
    </cfRule>
    <cfRule type="containsText" dxfId="279" priority="6" operator="containsText" text="Very High">
      <formula>NOT(ISERROR(SEARCH("Very High",H2)))</formula>
    </cfRule>
  </conditionalFormatting>
  <conditionalFormatting sqref="O2:Q2">
    <cfRule type="containsText" dxfId="278" priority="8" operator="containsText" text="LOW">
      <formula>NOT(ISERROR(SEARCH("LOW",O2)))</formula>
    </cfRule>
    <cfRule type="containsText" dxfId="277" priority="9" operator="containsText" text="MODERATE">
      <formula>NOT(ISERROR(SEARCH("MODERATE",O2)))</formula>
    </cfRule>
    <cfRule type="containsText" dxfId="276" priority="10" operator="containsText" text="HIGh">
      <formula>NOT(ISERROR(SEARCH("HIGh",O2)))</formula>
    </cfRule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xr:uid="{E7FD796E-1E56-A54B-B5B2-DA3D93954EB5}">
          <x14:formula1>
            <xm:f>METHODOLOGY!$B$9:$B$13</xm:f>
          </x14:formula1>
          <xm:sqref>H5:H20</xm:sqref>
        </x14:dataValidation>
        <x14:dataValidation type="list" allowBlank="1" showInputMessage="1" showErrorMessage="1" xr:uid="{CCCFF133-61B6-404F-BD54-EBB45A72780E}">
          <x14:formula1>
            <xm:f>METHODOLOGY!$B$83:$B$88</xm:f>
          </x14:formula1>
          <xm:sqref>N2</xm:sqref>
        </x14:dataValidation>
        <x14:dataValidation type="list" allowBlank="1" showInputMessage="1" showErrorMessage="1" xr:uid="{82B2C27D-4134-D14D-91E8-D141C06FA1FF}">
          <x14:formula1>
            <xm:f>METHODOLOGY!$B$75:$B$80</xm:f>
          </x14:formula1>
          <xm:sqref>M2</xm:sqref>
        </x14:dataValidation>
        <x14:dataValidation type="list" allowBlank="1" showInputMessage="1" showErrorMessage="1" xr:uid="{901E88CD-4E03-3942-8529-0FE202B27F06}">
          <x14:formula1>
            <xm:f>METHODOLOGY!$B$67:$B$72</xm:f>
          </x14:formula1>
          <xm:sqref>L2</xm:sqref>
        </x14:dataValidation>
        <x14:dataValidation type="list" allowBlank="1" showInputMessage="1" showErrorMessage="1" xr:uid="{7E9BB5B9-0D40-0647-AABE-FF2C60D49ED4}">
          <x14:formula1>
            <xm:f>METHODOLOGY!$B$59:$B$64</xm:f>
          </x14:formula1>
          <xm:sqref>K2</xm:sqref>
        </x14:dataValidation>
        <x14:dataValidation type="list" allowBlank="1" showInputMessage="1" showErrorMessage="1" xr:uid="{8079A9B2-F60F-684E-A993-F2EA5A1ECF74}">
          <x14:formula1>
            <xm:f>METHODOLOGY!$B$35:$B$40</xm:f>
          </x14:formula1>
          <xm:sqref>J2</xm:sqref>
        </x14:dataValidation>
        <x14:dataValidation type="list" allowBlank="1" showInputMessage="1" showErrorMessage="1" xr:uid="{29FD70F2-3074-4F44-9CD7-AD4D122AEEC8}">
          <x14:formula1>
            <xm:f>METHODOLOGY!$B$43:$B$48</xm:f>
          </x14:formula1>
          <xm:sqref>I2</xm:sqref>
        </x14:dataValidation>
        <x14:dataValidation type="list" allowBlank="1" showInputMessage="1" showErrorMessage="1" xr:uid="{FC7D42E4-8FB0-2044-B39B-94EAEA5F40AB}">
          <x14:formula1>
            <xm:f>METHODOLOGY!$B$51:$B$56</xm:f>
          </x14:formula1>
          <xm:sqref>H2</xm:sqref>
        </x14:dataValidation>
        <x14:dataValidation type="list" allowBlank="1" showInputMessage="1" showErrorMessage="1" xr:uid="{77C34913-D097-2245-84BF-0BAE1A726F67}">
          <x14:formula1>
            <xm:f>METHODOLOGY!$D$43:$D$48</xm:f>
          </x14:formula1>
          <xm:sqref>I3 I21:I1048576</xm:sqref>
        </x14:dataValidation>
        <x14:dataValidation type="list" allowBlank="1" showInputMessage="1" showErrorMessage="1" xr:uid="{42420DB9-552A-D849-8B66-A82A989AD8A1}">
          <x14:formula1>
            <xm:f>METHODOLOGY!$D$51:$D$56</xm:f>
          </x14:formula1>
          <xm:sqref>H3 H21:H1048576</xm:sqref>
        </x14:dataValidation>
        <x14:dataValidation type="list" allowBlank="1" showInputMessage="1" showErrorMessage="1" xr:uid="{A665F30A-EE64-2442-8632-DBCDA23ED280}">
          <x14:formula1>
            <xm:f>METHODOLOGY!$B$31:$B$32</xm:f>
          </x14:formula1>
          <xm:sqref>F2:F3 F21:F1048576</xm:sqref>
        </x14:dataValidation>
        <x14:dataValidation type="list" allowBlank="1" showInputMessage="1" showErrorMessage="1" xr:uid="{15141448-DE25-F740-AD3A-A9EB00FABFAD}">
          <x14:formula1>
            <xm:f>METHODOLOGY!$D$9:$D$13</xm:f>
          </x14:formula1>
          <xm:sqref>G72:G1048576 G2:G3</xm:sqref>
        </x14:dataValidation>
        <x14:dataValidation type="list" allowBlank="1" showInputMessage="1" showErrorMessage="1" xr:uid="{7EDC99FE-582E-944A-93B2-EFE06FDCA528}">
          <x14:formula1>
            <xm:f>METHODOLOGY!$B$23:$B$28</xm:f>
          </x14:formula1>
          <xm:sqref>E2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6BF2E-B5FC-B74D-98A6-6323B44C63CA}">
  <dimension ref="B1:S39"/>
  <sheetViews>
    <sheetView zoomScale="56" workbookViewId="0">
      <selection activeCell="B2" sqref="B2"/>
    </sheetView>
  </sheetViews>
  <sheetFormatPr baseColWidth="10" defaultRowHeight="19"/>
  <cols>
    <col min="1" max="1" width="1.83203125" customWidth="1"/>
    <col min="2" max="2" width="8" customWidth="1"/>
    <col min="3" max="3" width="31.1640625" customWidth="1"/>
    <col min="4" max="4" width="86" customWidth="1"/>
    <col min="5" max="5" width="26.83203125" customWidth="1"/>
    <col min="6" max="6" width="19.33203125" customWidth="1"/>
    <col min="7" max="7" width="19.1640625" customWidth="1"/>
    <col min="8" max="8" width="20.33203125" style="24" customWidth="1"/>
    <col min="9" max="11" width="17.83203125" customWidth="1"/>
    <col min="12" max="12" width="25" customWidth="1"/>
    <col min="13" max="13" width="25.5" customWidth="1"/>
    <col min="14" max="14" width="28.6640625" customWidth="1"/>
    <col min="15" max="15" width="35.6640625" customWidth="1"/>
    <col min="16" max="16" width="72.83203125" style="33" customWidth="1"/>
    <col min="17" max="17" width="7" style="31" hidden="1" customWidth="1"/>
    <col min="18" max="18" width="35" hidden="1" customWidth="1"/>
    <col min="19" max="19" width="24.6640625" hidden="1" customWidth="1"/>
    <col min="20" max="20" width="10.83203125" customWidth="1"/>
  </cols>
  <sheetData>
    <row r="1" spans="2:19" s="2" customFormat="1" ht="138" customHeight="1">
      <c r="B1" s="6" t="s">
        <v>99</v>
      </c>
      <c r="C1" s="6" t="s">
        <v>122</v>
      </c>
      <c r="D1" s="6" t="s">
        <v>1</v>
      </c>
      <c r="E1" s="6" t="s">
        <v>2</v>
      </c>
      <c r="F1" s="6" t="s">
        <v>54</v>
      </c>
      <c r="G1" s="6" t="s">
        <v>3</v>
      </c>
      <c r="H1" s="6" t="s">
        <v>62</v>
      </c>
      <c r="I1" s="6" t="s">
        <v>59</v>
      </c>
      <c r="J1" s="6" t="s">
        <v>61</v>
      </c>
      <c r="K1" s="6" t="s">
        <v>63</v>
      </c>
      <c r="L1" s="6" t="s">
        <v>64</v>
      </c>
      <c r="M1" s="6" t="s">
        <v>65</v>
      </c>
      <c r="N1" s="6" t="s">
        <v>66</v>
      </c>
      <c r="O1" s="6" t="s">
        <v>79</v>
      </c>
      <c r="P1" s="6" t="s">
        <v>121</v>
      </c>
      <c r="Q1" s="29"/>
    </row>
    <row r="2" spans="2:19" s="3" customFormat="1" ht="130" customHeight="1">
      <c r="B2" s="75">
        <v>8</v>
      </c>
      <c r="C2" s="4"/>
      <c r="D2" s="71"/>
      <c r="E2" s="72"/>
      <c r="F2" s="72"/>
      <c r="G2" s="72"/>
      <c r="H2" s="73"/>
      <c r="I2" s="73"/>
      <c r="J2" s="73"/>
      <c r="K2" s="73"/>
      <c r="L2" s="73"/>
      <c r="M2" s="73"/>
      <c r="N2" s="73"/>
      <c r="O2" s="73" t="str">
        <f>IF(S4="LOW",
    IF(S12&lt;4,"LOW",IF(S12&lt;=15,"MODERATE","HIGH")),
IF(S4="MODERATE",
    IF(S12&lt;11,"LOW",IF(S12&lt;=18,"MODERATE","HIGH")),
IF(S4="HIGH",
    IF(S12&lt;15,"LOW",IF(S12&lt;=20,"MODERATE","HIGH")),
"")))</f>
        <v>LOW</v>
      </c>
      <c r="P2" s="37"/>
      <c r="Q2" s="30"/>
    </row>
    <row r="3" spans="2:19" ht="8" customHeight="1">
      <c r="D3" s="7"/>
    </row>
    <row r="4" spans="2:19" s="2" customFormat="1" ht="81" customHeight="1">
      <c r="B4" s="6" t="s">
        <v>99</v>
      </c>
      <c r="C4" s="23" t="s">
        <v>131</v>
      </c>
      <c r="D4" s="62" t="s">
        <v>55</v>
      </c>
      <c r="E4" s="63"/>
      <c r="F4" s="63"/>
      <c r="G4" s="64"/>
      <c r="H4" s="23" t="s">
        <v>3</v>
      </c>
      <c r="I4" s="6" t="s">
        <v>96</v>
      </c>
      <c r="J4" s="6" t="s">
        <v>97</v>
      </c>
      <c r="K4" s="6" t="s">
        <v>98</v>
      </c>
      <c r="L4" s="6" t="s">
        <v>113</v>
      </c>
      <c r="M4" s="6" t="s">
        <v>114</v>
      </c>
      <c r="N4" s="23" t="s">
        <v>115</v>
      </c>
      <c r="O4" s="65" t="s">
        <v>118</v>
      </c>
      <c r="P4" s="66"/>
      <c r="Q4" s="29"/>
      <c r="R4" s="2" t="s">
        <v>95</v>
      </c>
      <c r="S4" s="2" t="str">
        <f>METHODOLOGY!C4</f>
        <v>Low</v>
      </c>
    </row>
    <row r="5" spans="2:19" s="7" customFormat="1" ht="125" customHeight="1">
      <c r="B5" s="8"/>
      <c r="C5" s="8"/>
      <c r="D5" s="61"/>
      <c r="E5" s="61"/>
      <c r="F5" s="61"/>
      <c r="G5" s="61"/>
      <c r="H5" s="34"/>
      <c r="I5" s="35">
        <v>0</v>
      </c>
      <c r="J5" s="36">
        <v>0</v>
      </c>
      <c r="K5" s="36">
        <f>I5*J5</f>
        <v>0</v>
      </c>
      <c r="L5" s="8"/>
      <c r="M5" s="8"/>
      <c r="N5" s="5" t="str">
        <f>IF(H5="VERY HIGH",R14,
IF(H5="HIGH",R15,
IF(H5="MEDIUM",R16,
IF(H5="LOW",R17,
IF(H5="VERY LOW",R18,"")))))</f>
        <v/>
      </c>
      <c r="O5" s="68"/>
      <c r="P5" s="68"/>
      <c r="Q5" s="32"/>
      <c r="R5" s="7" t="s">
        <v>81</v>
      </c>
      <c r="S5" s="7" t="str">
        <f>IF(H2="VERY HIGH",5,IF(H2="HIGH",4,IF(H2="MODERATE",3,IF(H2="LOW",2,IF(H2="VERY LOW",1,"")))))</f>
        <v/>
      </c>
    </row>
    <row r="6" spans="2:19" ht="125" customHeight="1">
      <c r="B6" s="9"/>
      <c r="C6" s="9"/>
      <c r="D6" s="61"/>
      <c r="E6" s="61"/>
      <c r="F6" s="61"/>
      <c r="G6" s="61"/>
      <c r="H6" s="34"/>
      <c r="I6" s="35"/>
      <c r="J6" s="36"/>
      <c r="K6" s="36"/>
      <c r="L6" s="9"/>
      <c r="M6" s="9"/>
      <c r="N6" s="5" t="str">
        <f>IF(H6="VERY HIGH",R14,
IF(H6="HIGH",R15,
IF(H6="MEDIUM",R16,
IF(H6="LOW",R17,
IF(H6="VERY LOW",R18,"")))))</f>
        <v/>
      </c>
      <c r="O6" s="67"/>
      <c r="P6" s="67"/>
      <c r="R6" t="s">
        <v>80</v>
      </c>
      <c r="S6" t="str">
        <f>IF(I2="VERY HIGH",5,IF(I2="HIGH",4,IF(I2="MODERATE",3,IF(I2="LOW",2,IF(I2="VERY LOW",1,"")))))</f>
        <v/>
      </c>
    </row>
    <row r="7" spans="2:19" ht="125" customHeight="1">
      <c r="B7" s="9"/>
      <c r="C7" s="9"/>
      <c r="D7" s="61"/>
      <c r="E7" s="61"/>
      <c r="F7" s="61"/>
      <c r="G7" s="61"/>
      <c r="H7" s="34"/>
      <c r="I7" s="35"/>
      <c r="J7" s="36"/>
      <c r="K7" s="36"/>
      <c r="L7" s="9"/>
      <c r="M7" s="36"/>
      <c r="N7" s="5" t="str">
        <f>IF(H7="VERY HIGH",R14,
IF(H7="HIGH",R15,
IF(H7="MEDIUM",R16,
IF(H7="LOW",R17,
IF(H7="VERY LOW",R18,"")))))</f>
        <v/>
      </c>
      <c r="O7" s="67"/>
      <c r="P7" s="67"/>
      <c r="R7" t="s">
        <v>82</v>
      </c>
      <c r="S7" t="str">
        <f>IF(J2="VERY HIGH",5,IF(J2="HIGH",4,IF(J2="MODERATE",3,IF(J2="LOW",2,IF(J2="VERY LOW",1,"")))))</f>
        <v/>
      </c>
    </row>
    <row r="8" spans="2:19" ht="125" customHeight="1">
      <c r="B8" s="9"/>
      <c r="C8" s="9"/>
      <c r="D8" s="61"/>
      <c r="E8" s="61"/>
      <c r="F8" s="61"/>
      <c r="G8" s="61"/>
      <c r="H8" s="34"/>
      <c r="I8" s="9"/>
      <c r="J8" s="54"/>
      <c r="K8" s="36"/>
      <c r="L8" s="36"/>
      <c r="M8" s="36"/>
      <c r="N8" s="5" t="str">
        <f>IF(H8="VERY HIGH",R14,
IF(H8="HIGH",R15,
IF(H8="MEDIUM",R16,
IF(H8="LOW",R17,
IF(H8="VERY LOW",R18,"")))))</f>
        <v/>
      </c>
      <c r="O8" s="67"/>
      <c r="P8" s="67"/>
      <c r="R8" t="s">
        <v>83</v>
      </c>
      <c r="S8" t="str">
        <f>IF(K2="VERY HIGH",5,IF(K2="HIGH",4,IF(K2="MODERATE",3,IF(K2="LOW",2,IF(K2="VERY LOW",1,"")))))</f>
        <v/>
      </c>
    </row>
    <row r="9" spans="2:19" ht="125" customHeight="1">
      <c r="B9" s="9"/>
      <c r="C9" s="9"/>
      <c r="D9" s="61"/>
      <c r="E9" s="61"/>
      <c r="F9" s="61"/>
      <c r="G9" s="61"/>
      <c r="H9" s="34"/>
      <c r="I9" s="50" t="str">
        <f>IF(H9="VERY HIGH",R17,
IF(H9="HIGH",R18,
IF(H9="MEDIUM",R19,
IF(H9="LOW",R20,
IF(H9="VERY LOW",R21,"")))))</f>
        <v/>
      </c>
      <c r="J9" s="51"/>
      <c r="K9" s="35"/>
      <c r="L9" s="36"/>
      <c r="M9" s="36"/>
      <c r="N9" s="34"/>
      <c r="O9" s="69"/>
      <c r="P9" s="70"/>
      <c r="R9" t="s">
        <v>84</v>
      </c>
      <c r="S9" t="str">
        <f>IF(L2="VERY HIGH",5,IF(L2="HIGH",4,IF(L2="MODERATE",3,IF(L2="LOW",2,IF(L2="VERY LOW",1,"")))))</f>
        <v/>
      </c>
    </row>
    <row r="10" spans="2:19" ht="125" customHeight="1">
      <c r="B10" s="9"/>
      <c r="C10" s="9"/>
      <c r="D10" s="61"/>
      <c r="E10" s="61"/>
      <c r="F10" s="61"/>
      <c r="G10" s="61"/>
      <c r="H10" s="34"/>
      <c r="I10" s="50" t="str">
        <f>IF(H10="VERY HIGH",R17,
IF(H10="HIGH",R18,
IF(H10="MEDIUM",R19,
IF(H10="LOW",R20,
IF(H10="VERY LOW",R21,"")))))</f>
        <v/>
      </c>
      <c r="J10" s="51"/>
      <c r="K10" s="35"/>
      <c r="L10" s="36"/>
      <c r="M10" s="36"/>
      <c r="N10" s="34"/>
      <c r="O10" s="69"/>
      <c r="P10" s="70"/>
      <c r="R10" t="s">
        <v>85</v>
      </c>
      <c r="S10" t="str">
        <f>IF(M2="VERY HIGH",5,IF(M2="HIGH",4,IF(M2="MODERATE",3,IF(M2="LOW",2,IF(M2="VERY LOW",1,"")))))</f>
        <v/>
      </c>
    </row>
    <row r="11" spans="2:19" ht="125" customHeight="1">
      <c r="B11" s="9"/>
      <c r="C11" s="9"/>
      <c r="D11" s="61"/>
      <c r="E11" s="61"/>
      <c r="F11" s="61"/>
      <c r="G11" s="61"/>
      <c r="H11" s="34"/>
      <c r="I11" s="52"/>
      <c r="J11" s="53"/>
      <c r="K11" s="35"/>
      <c r="L11" s="36"/>
      <c r="M11" s="36"/>
      <c r="N11" s="34"/>
      <c r="O11" s="69"/>
      <c r="P11" s="70"/>
      <c r="R11" t="s">
        <v>86</v>
      </c>
      <c r="S11" t="str">
        <f>IF(N2="VERY HIGH",5,IF(N2="HIGH",4,IF(N2="MODERATE",3,IF(N2="LOW",2,IF(N2="VERY LOW",1,"")))))</f>
        <v/>
      </c>
    </row>
    <row r="12" spans="2:19" ht="125" customHeight="1">
      <c r="B12" s="9"/>
      <c r="C12" s="9"/>
      <c r="D12" s="61"/>
      <c r="E12" s="61"/>
      <c r="F12" s="61"/>
      <c r="G12" s="61"/>
      <c r="H12" s="34"/>
      <c r="I12" s="52"/>
      <c r="J12" s="53"/>
      <c r="K12" s="35"/>
      <c r="L12" s="36"/>
      <c r="M12" s="36"/>
      <c r="N12" s="34"/>
      <c r="O12" s="69"/>
      <c r="P12" s="70"/>
      <c r="R12" t="s">
        <v>87</v>
      </c>
      <c r="S12">
        <f>SUM(S5:S11)</f>
        <v>0</v>
      </c>
    </row>
    <row r="13" spans="2:19" ht="125" customHeight="1">
      <c r="B13" s="9"/>
      <c r="C13" s="9"/>
      <c r="D13" s="61"/>
      <c r="E13" s="61"/>
      <c r="F13" s="61"/>
      <c r="G13" s="61"/>
      <c r="H13" s="34"/>
      <c r="I13" s="52"/>
      <c r="J13" s="53"/>
      <c r="K13" s="35"/>
      <c r="L13" s="36"/>
      <c r="M13" s="36"/>
      <c r="N13" s="34"/>
      <c r="O13" s="69"/>
      <c r="P13" s="70"/>
      <c r="R13" t="s">
        <v>116</v>
      </c>
    </row>
    <row r="14" spans="2:19" ht="125" customHeight="1">
      <c r="B14" s="9"/>
      <c r="C14" s="9"/>
      <c r="D14" s="61"/>
      <c r="E14" s="61"/>
      <c r="F14" s="61"/>
      <c r="G14" s="61"/>
      <c r="H14" s="34"/>
      <c r="I14" s="52"/>
      <c r="J14" s="53"/>
      <c r="K14" s="35"/>
      <c r="L14" s="36"/>
      <c r="M14" s="36"/>
      <c r="N14" s="34"/>
      <c r="O14" s="69"/>
      <c r="P14" s="70"/>
      <c r="R14" s="1" t="str">
        <f>METHODOLOGY!C16</f>
        <v>Immediately elevate to senior leadership, implement active mitigation measures, and monitor continuously with frequent status reviews and trigger tracking.</v>
      </c>
      <c r="S14" s="1"/>
    </row>
    <row r="15" spans="2:19" ht="125" customHeight="1">
      <c r="B15" s="9"/>
      <c r="C15" s="9"/>
      <c r="D15" s="61"/>
      <c r="E15" s="61"/>
      <c r="F15" s="61"/>
      <c r="G15" s="61"/>
      <c r="H15" s="34"/>
      <c r="I15" s="52"/>
      <c r="J15" s="53"/>
      <c r="K15" s="35"/>
      <c r="L15" s="36"/>
      <c r="M15" s="36"/>
      <c r="N15" s="34"/>
      <c r="O15" s="69"/>
      <c r="P15" s="70"/>
      <c r="R15" s="28" t="str">
        <f>METHODOLOGY!C17</f>
        <v>Implement defined mitigation actions, and review regularly with scheduled monitoring and trigger checks.</v>
      </c>
      <c r="S15" s="28"/>
    </row>
    <row r="16" spans="2:19" ht="125" customHeight="1">
      <c r="B16" s="9"/>
      <c r="C16" s="9"/>
      <c r="D16" s="61"/>
      <c r="E16" s="61"/>
      <c r="F16" s="61"/>
      <c r="G16" s="61"/>
      <c r="H16" s="34"/>
      <c r="I16" s="52"/>
      <c r="J16" s="53"/>
      <c r="K16" s="35"/>
      <c r="L16" s="36"/>
      <c r="M16" s="36"/>
      <c r="N16" s="34"/>
      <c r="O16" s="69"/>
      <c r="P16" s="70"/>
      <c r="R16" s="28" t="str">
        <f>METHODOLOGY!C18</f>
        <v>Track through normal project reporting cycles, confirm assumptions periodically, and prepare contingency actions if conditions begin to change.</v>
      </c>
      <c r="S16" s="28"/>
    </row>
    <row r="17" spans="2:19" ht="125" customHeight="1">
      <c r="B17" s="9"/>
      <c r="C17" s="9"/>
      <c r="D17" s="61"/>
      <c r="E17" s="61"/>
      <c r="F17" s="61"/>
      <c r="G17" s="61"/>
      <c r="H17" s="34"/>
      <c r="I17" s="52"/>
      <c r="J17" s="53"/>
      <c r="K17" s="35"/>
      <c r="L17" s="36"/>
      <c r="M17" s="36"/>
      <c r="N17" s="34"/>
      <c r="O17" s="69"/>
      <c r="P17" s="70"/>
      <c r="R17" s="28" t="str">
        <f>METHODOLOGY!C19</f>
        <v>Document and monitor during routine project reviews with no immediate mitigation required.</v>
      </c>
      <c r="S17" s="28"/>
    </row>
    <row r="18" spans="2:19" ht="125" customHeight="1">
      <c r="B18" s="9"/>
      <c r="C18" s="9"/>
      <c r="D18" s="61"/>
      <c r="E18" s="61"/>
      <c r="F18" s="61"/>
      <c r="G18" s="61"/>
      <c r="H18" s="34"/>
      <c r="I18" s="52"/>
      <c r="J18" s="53"/>
      <c r="K18" s="35"/>
      <c r="L18" s="36"/>
      <c r="M18" s="36"/>
      <c r="N18" s="34"/>
      <c r="O18" s="69"/>
      <c r="P18" s="70"/>
      <c r="R18" s="28" t="str">
        <f>METHODOLOGY!C20</f>
        <v>Record for awareness and reassess only if project conditions change or new information emerges.</v>
      </c>
      <c r="S18" s="28"/>
    </row>
    <row r="19" spans="2:19" ht="125" customHeight="1">
      <c r="B19" s="9"/>
      <c r="C19" s="9"/>
      <c r="D19" s="61"/>
      <c r="E19" s="61"/>
      <c r="F19" s="61"/>
      <c r="G19" s="61"/>
      <c r="H19" s="34"/>
      <c r="I19" s="52"/>
      <c r="J19" s="53"/>
      <c r="K19" s="35"/>
      <c r="L19" s="36"/>
      <c r="M19" s="36"/>
      <c r="N19" s="34"/>
      <c r="O19" s="69"/>
      <c r="P19" s="70"/>
    </row>
    <row r="20" spans="2:19" ht="125" customHeight="1">
      <c r="B20" s="9"/>
      <c r="C20" s="9"/>
      <c r="D20" s="61"/>
      <c r="E20" s="61"/>
      <c r="F20" s="61"/>
      <c r="G20" s="61"/>
      <c r="H20" s="34"/>
      <c r="I20" s="52"/>
      <c r="J20" s="53"/>
      <c r="K20" s="35"/>
      <c r="L20" s="36"/>
      <c r="M20" s="36"/>
      <c r="N20" s="34"/>
      <c r="O20" s="69"/>
      <c r="P20" s="70"/>
    </row>
    <row r="21" spans="2:19" ht="68" customHeight="1"/>
    <row r="22" spans="2:19" ht="68" customHeight="1"/>
    <row r="23" spans="2:19" ht="68" customHeight="1"/>
    <row r="24" spans="2:19" ht="68" customHeight="1"/>
    <row r="25" spans="2:19" ht="68" customHeight="1"/>
    <row r="26" spans="2:19" ht="68" customHeight="1"/>
    <row r="27" spans="2:19" ht="68" customHeight="1"/>
    <row r="28" spans="2:19" ht="68" customHeight="1"/>
    <row r="29" spans="2:19" ht="68" customHeight="1"/>
    <row r="30" spans="2:19" ht="68" customHeight="1"/>
    <row r="31" spans="2:19" ht="68" customHeight="1"/>
    <row r="32" spans="2:19" ht="68" customHeight="1"/>
    <row r="33" ht="68" customHeight="1"/>
    <row r="34" ht="68" customHeight="1"/>
    <row r="35" ht="68" customHeight="1"/>
    <row r="36" ht="68" customHeight="1"/>
    <row r="37" ht="68" customHeight="1"/>
    <row r="38" ht="68" customHeight="1"/>
    <row r="39" ht="68" customHeight="1"/>
  </sheetData>
  <mergeCells count="34">
    <mergeCell ref="D19:G19"/>
    <mergeCell ref="O19:P19"/>
    <mergeCell ref="D20:G20"/>
    <mergeCell ref="O20:P20"/>
    <mergeCell ref="D16:G16"/>
    <mergeCell ref="O16:P16"/>
    <mergeCell ref="D17:G17"/>
    <mergeCell ref="O17:P17"/>
    <mergeCell ref="D18:G18"/>
    <mergeCell ref="O18:P18"/>
    <mergeCell ref="D13:G13"/>
    <mergeCell ref="O13:P13"/>
    <mergeCell ref="D14:G14"/>
    <mergeCell ref="O14:P14"/>
    <mergeCell ref="D15:G15"/>
    <mergeCell ref="O15:P15"/>
    <mergeCell ref="D10:G10"/>
    <mergeCell ref="O10:P10"/>
    <mergeCell ref="D11:G11"/>
    <mergeCell ref="O11:P11"/>
    <mergeCell ref="D12:G12"/>
    <mergeCell ref="O12:P12"/>
    <mergeCell ref="D7:G7"/>
    <mergeCell ref="O7:P7"/>
    <mergeCell ref="D8:G8"/>
    <mergeCell ref="O8:P8"/>
    <mergeCell ref="D9:G9"/>
    <mergeCell ref="O9:P9"/>
    <mergeCell ref="D4:G4"/>
    <mergeCell ref="O4:P4"/>
    <mergeCell ref="D5:G5"/>
    <mergeCell ref="O5:P5"/>
    <mergeCell ref="D6:G6"/>
    <mergeCell ref="O6:P6"/>
  </mergeCells>
  <conditionalFormatting sqref="F2">
    <cfRule type="containsText" dxfId="275" priority="11" operator="containsText" text="POSITIVE">
      <formula>NOT(ISERROR(SEARCH("POSITIVE",F2)))</formula>
    </cfRule>
    <cfRule type="containsText" dxfId="274" priority="12" operator="containsText" text="NEGATIVE">
      <formula>NOT(ISERROR(SEARCH("NEGATIVE",F2)))</formula>
    </cfRule>
  </conditionalFormatting>
  <conditionalFormatting sqref="G2">
    <cfRule type="containsText" dxfId="273" priority="7" operator="containsText" text="VERY HIGH">
      <formula>NOT(ISERROR(SEARCH("VERY HIGH",G2)))</formula>
    </cfRule>
  </conditionalFormatting>
  <conditionalFormatting sqref="H5:H20">
    <cfRule type="containsText" dxfId="272" priority="2" operator="containsText" text="HIGH">
      <formula>NOT(ISERROR(SEARCH("HIGH",H5)))</formula>
    </cfRule>
    <cfRule type="containsText" dxfId="271" priority="3" operator="containsText" text="VERY HIGH">
      <formula>NOT(ISERROR(SEARCH("VERY HIGH",H5)))</formula>
    </cfRule>
  </conditionalFormatting>
  <conditionalFormatting sqref="H2:N2">
    <cfRule type="containsText" dxfId="270" priority="1" operator="containsText" text="MODERATE">
      <formula>NOT(ISERROR(SEARCH("MODERATE",H2)))</formula>
    </cfRule>
    <cfRule type="containsText" dxfId="269" priority="4" operator="containsText" text="Very Low">
      <formula>NOT(ISERROR(SEARCH("Very Low",H2)))</formula>
    </cfRule>
    <cfRule type="containsText" dxfId="268" priority="5" operator="containsText" text="High">
      <formula>NOT(ISERROR(SEARCH("High",H2)))</formula>
    </cfRule>
    <cfRule type="containsText" dxfId="267" priority="6" operator="containsText" text="Very High">
      <formula>NOT(ISERROR(SEARCH("Very High",H2)))</formula>
    </cfRule>
  </conditionalFormatting>
  <conditionalFormatting sqref="O2:Q2">
    <cfRule type="containsText" dxfId="266" priority="8" operator="containsText" text="LOW">
      <formula>NOT(ISERROR(SEARCH("LOW",O2)))</formula>
    </cfRule>
    <cfRule type="containsText" dxfId="265" priority="9" operator="containsText" text="MODERATE">
      <formula>NOT(ISERROR(SEARCH("MODERATE",O2)))</formula>
    </cfRule>
    <cfRule type="containsText" dxfId="264" priority="10" operator="containsText" text="HIGh">
      <formula>NOT(ISERROR(SEARCH("HIGh",O2)))</formula>
    </cfRule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xr:uid="{D744E816-EDF3-3C4E-9D0F-D23AE904F455}">
          <x14:formula1>
            <xm:f>METHODOLOGY!$B$9:$B$13</xm:f>
          </x14:formula1>
          <xm:sqref>H5:H20</xm:sqref>
        </x14:dataValidation>
        <x14:dataValidation type="list" allowBlank="1" showInputMessage="1" showErrorMessage="1" xr:uid="{FCE1C359-A498-ED45-9435-93A31907D0E6}">
          <x14:formula1>
            <xm:f>METHODOLOGY!$B$83:$B$88</xm:f>
          </x14:formula1>
          <xm:sqref>N2</xm:sqref>
        </x14:dataValidation>
        <x14:dataValidation type="list" allowBlank="1" showInputMessage="1" showErrorMessage="1" xr:uid="{BC600635-00BD-8544-A141-02D121F76F6E}">
          <x14:formula1>
            <xm:f>METHODOLOGY!$B$75:$B$80</xm:f>
          </x14:formula1>
          <xm:sqref>M2</xm:sqref>
        </x14:dataValidation>
        <x14:dataValidation type="list" allowBlank="1" showInputMessage="1" showErrorMessage="1" xr:uid="{DFCBD855-8BD7-F948-BBFA-79E742B93F16}">
          <x14:formula1>
            <xm:f>METHODOLOGY!$B$67:$B$72</xm:f>
          </x14:formula1>
          <xm:sqref>L2</xm:sqref>
        </x14:dataValidation>
        <x14:dataValidation type="list" allowBlank="1" showInputMessage="1" showErrorMessage="1" xr:uid="{ADA2E283-97E2-4849-826C-0C3A0962DC66}">
          <x14:formula1>
            <xm:f>METHODOLOGY!$B$59:$B$64</xm:f>
          </x14:formula1>
          <xm:sqref>K2</xm:sqref>
        </x14:dataValidation>
        <x14:dataValidation type="list" allowBlank="1" showInputMessage="1" showErrorMessage="1" xr:uid="{47D5DA75-EA50-6A47-8415-9C8A5FFA5425}">
          <x14:formula1>
            <xm:f>METHODOLOGY!$B$35:$B$40</xm:f>
          </x14:formula1>
          <xm:sqref>J2</xm:sqref>
        </x14:dataValidation>
        <x14:dataValidation type="list" allowBlank="1" showInputMessage="1" showErrorMessage="1" xr:uid="{22E5A2C1-86C1-0B4E-B2E0-4924F3771BCB}">
          <x14:formula1>
            <xm:f>METHODOLOGY!$B$43:$B$48</xm:f>
          </x14:formula1>
          <xm:sqref>I2</xm:sqref>
        </x14:dataValidation>
        <x14:dataValidation type="list" allowBlank="1" showInputMessage="1" showErrorMessage="1" xr:uid="{0966A1B8-CF25-3741-B615-68D49A8B4654}">
          <x14:formula1>
            <xm:f>METHODOLOGY!$B$51:$B$56</xm:f>
          </x14:formula1>
          <xm:sqref>H2</xm:sqref>
        </x14:dataValidation>
        <x14:dataValidation type="list" allowBlank="1" showInputMessage="1" showErrorMessage="1" xr:uid="{21048966-8799-7044-BBA1-4A7D7BB53D2F}">
          <x14:formula1>
            <xm:f>METHODOLOGY!$D$43:$D$48</xm:f>
          </x14:formula1>
          <xm:sqref>I3 I21:I1048576</xm:sqref>
        </x14:dataValidation>
        <x14:dataValidation type="list" allowBlank="1" showInputMessage="1" showErrorMessage="1" xr:uid="{5DA9EB7E-50D0-6F48-95E3-06F75F32429F}">
          <x14:formula1>
            <xm:f>METHODOLOGY!$D$51:$D$56</xm:f>
          </x14:formula1>
          <xm:sqref>H3 H21:H1048576</xm:sqref>
        </x14:dataValidation>
        <x14:dataValidation type="list" allowBlank="1" showInputMessage="1" showErrorMessage="1" xr:uid="{EBE15339-6D8C-E646-B9E7-2B57A9F5C32E}">
          <x14:formula1>
            <xm:f>METHODOLOGY!$B$31:$B$32</xm:f>
          </x14:formula1>
          <xm:sqref>F2:F3 F21:F1048576</xm:sqref>
        </x14:dataValidation>
        <x14:dataValidation type="list" allowBlank="1" showInputMessage="1" showErrorMessage="1" xr:uid="{10210FE9-2C3D-694A-AD76-4BE3560201C1}">
          <x14:formula1>
            <xm:f>METHODOLOGY!$D$9:$D$13</xm:f>
          </x14:formula1>
          <xm:sqref>G72:G1048576 G2:G3</xm:sqref>
        </x14:dataValidation>
        <x14:dataValidation type="list" allowBlank="1" showInputMessage="1" showErrorMessage="1" xr:uid="{7233B7D5-54C5-6648-94F1-95D04FABFF28}">
          <x14:formula1>
            <xm:f>METHODOLOGY!$B$23:$B$28</xm:f>
          </x14:formula1>
          <xm:sqref>E2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DB9D2-85D4-254F-B6BE-4BFEF11533E5}">
  <dimension ref="B1:S39"/>
  <sheetViews>
    <sheetView zoomScale="56" workbookViewId="0">
      <selection activeCell="B2" sqref="B2"/>
    </sheetView>
  </sheetViews>
  <sheetFormatPr baseColWidth="10" defaultRowHeight="19"/>
  <cols>
    <col min="1" max="1" width="1.83203125" customWidth="1"/>
    <col min="2" max="2" width="8" customWidth="1"/>
    <col min="3" max="3" width="31.1640625" customWidth="1"/>
    <col min="4" max="4" width="86" customWidth="1"/>
    <col min="5" max="5" width="26.83203125" customWidth="1"/>
    <col min="6" max="6" width="19.33203125" customWidth="1"/>
    <col min="7" max="7" width="19.1640625" customWidth="1"/>
    <col min="8" max="8" width="20.33203125" style="24" customWidth="1"/>
    <col min="9" max="11" width="17.83203125" customWidth="1"/>
    <col min="12" max="12" width="25" customWidth="1"/>
    <col min="13" max="13" width="25.5" customWidth="1"/>
    <col min="14" max="14" width="28.6640625" customWidth="1"/>
    <col min="15" max="15" width="35.6640625" customWidth="1"/>
    <col min="16" max="16" width="72.83203125" style="33" customWidth="1"/>
    <col min="17" max="17" width="7" style="31" hidden="1" customWidth="1"/>
    <col min="18" max="18" width="35" hidden="1" customWidth="1"/>
    <col min="19" max="19" width="24.6640625" hidden="1" customWidth="1"/>
    <col min="20" max="20" width="10.83203125" customWidth="1"/>
  </cols>
  <sheetData>
    <row r="1" spans="2:19" s="2" customFormat="1" ht="138" customHeight="1">
      <c r="B1" s="6" t="s">
        <v>99</v>
      </c>
      <c r="C1" s="6" t="s">
        <v>122</v>
      </c>
      <c r="D1" s="6" t="s">
        <v>1</v>
      </c>
      <c r="E1" s="6" t="s">
        <v>2</v>
      </c>
      <c r="F1" s="6" t="s">
        <v>54</v>
      </c>
      <c r="G1" s="6" t="s">
        <v>3</v>
      </c>
      <c r="H1" s="6" t="s">
        <v>62</v>
      </c>
      <c r="I1" s="6" t="s">
        <v>59</v>
      </c>
      <c r="J1" s="6" t="s">
        <v>61</v>
      </c>
      <c r="K1" s="6" t="s">
        <v>63</v>
      </c>
      <c r="L1" s="6" t="s">
        <v>64</v>
      </c>
      <c r="M1" s="6" t="s">
        <v>65</v>
      </c>
      <c r="N1" s="6" t="s">
        <v>66</v>
      </c>
      <c r="O1" s="6" t="s">
        <v>79</v>
      </c>
      <c r="P1" s="6" t="s">
        <v>121</v>
      </c>
      <c r="Q1" s="29"/>
    </row>
    <row r="2" spans="2:19" s="3" customFormat="1" ht="130" customHeight="1">
      <c r="B2" s="75">
        <v>9</v>
      </c>
      <c r="C2" s="4"/>
      <c r="D2" s="71"/>
      <c r="E2" s="72"/>
      <c r="F2" s="72"/>
      <c r="G2" s="72"/>
      <c r="H2" s="73"/>
      <c r="I2" s="73"/>
      <c r="J2" s="73"/>
      <c r="K2" s="73"/>
      <c r="L2" s="73"/>
      <c r="M2" s="73"/>
      <c r="N2" s="73"/>
      <c r="O2" s="73" t="str">
        <f>IF(S4="LOW",
    IF(S12&lt;4,"LOW",IF(S12&lt;=15,"MODERATE","HIGH")),
IF(S4="MODERATE",
    IF(S12&lt;11,"LOW",IF(S12&lt;=18,"MODERATE","HIGH")),
IF(S4="HIGH",
    IF(S12&lt;15,"LOW",IF(S12&lt;=20,"MODERATE","HIGH")),
"")))</f>
        <v>LOW</v>
      </c>
      <c r="P2" s="37"/>
      <c r="Q2" s="30"/>
    </row>
    <row r="3" spans="2:19" ht="8" customHeight="1">
      <c r="D3" s="7"/>
    </row>
    <row r="4" spans="2:19" s="2" customFormat="1" ht="81" customHeight="1">
      <c r="B4" s="6" t="s">
        <v>99</v>
      </c>
      <c r="C4" s="23" t="s">
        <v>131</v>
      </c>
      <c r="D4" s="62" t="s">
        <v>55</v>
      </c>
      <c r="E4" s="63"/>
      <c r="F4" s="63"/>
      <c r="G4" s="64"/>
      <c r="H4" s="23" t="s">
        <v>3</v>
      </c>
      <c r="I4" s="6" t="s">
        <v>96</v>
      </c>
      <c r="J4" s="6" t="s">
        <v>97</v>
      </c>
      <c r="K4" s="6" t="s">
        <v>98</v>
      </c>
      <c r="L4" s="6" t="s">
        <v>113</v>
      </c>
      <c r="M4" s="6" t="s">
        <v>114</v>
      </c>
      <c r="N4" s="23" t="s">
        <v>115</v>
      </c>
      <c r="O4" s="65" t="s">
        <v>118</v>
      </c>
      <c r="P4" s="66"/>
      <c r="Q4" s="29"/>
      <c r="R4" s="2" t="s">
        <v>95</v>
      </c>
      <c r="S4" s="2" t="str">
        <f>METHODOLOGY!C4</f>
        <v>Low</v>
      </c>
    </row>
    <row r="5" spans="2:19" s="7" customFormat="1" ht="125" customHeight="1">
      <c r="B5" s="8"/>
      <c r="C5" s="8"/>
      <c r="D5" s="61"/>
      <c r="E5" s="61"/>
      <c r="F5" s="61"/>
      <c r="G5" s="61"/>
      <c r="H5" s="34"/>
      <c r="I5" s="35">
        <v>0</v>
      </c>
      <c r="J5" s="36">
        <v>0</v>
      </c>
      <c r="K5" s="36">
        <f>I5*J5</f>
        <v>0</v>
      </c>
      <c r="L5" s="8"/>
      <c r="M5" s="8"/>
      <c r="N5" s="5" t="str">
        <f>IF(H5="VERY HIGH",R14,
IF(H5="HIGH",R15,
IF(H5="MEDIUM",R16,
IF(H5="LOW",R17,
IF(H5="VERY LOW",R18,"")))))</f>
        <v/>
      </c>
      <c r="O5" s="68"/>
      <c r="P5" s="68"/>
      <c r="Q5" s="32"/>
      <c r="R5" s="7" t="s">
        <v>81</v>
      </c>
      <c r="S5" s="7" t="str">
        <f>IF(H2="VERY HIGH",5,IF(H2="HIGH",4,IF(H2="MODERATE",3,IF(H2="LOW",2,IF(H2="VERY LOW",1,"")))))</f>
        <v/>
      </c>
    </row>
    <row r="6" spans="2:19" ht="125" customHeight="1">
      <c r="B6" s="9"/>
      <c r="C6" s="9"/>
      <c r="D6" s="61"/>
      <c r="E6" s="61"/>
      <c r="F6" s="61"/>
      <c r="G6" s="61"/>
      <c r="H6" s="34"/>
      <c r="I6" s="35"/>
      <c r="J6" s="36"/>
      <c r="K6" s="36"/>
      <c r="L6" s="9"/>
      <c r="M6" s="9"/>
      <c r="N6" s="5" t="str">
        <f>IF(H6="VERY HIGH",R14,
IF(H6="HIGH",R15,
IF(H6="MEDIUM",R16,
IF(H6="LOW",R17,
IF(H6="VERY LOW",R18,"")))))</f>
        <v/>
      </c>
      <c r="O6" s="67"/>
      <c r="P6" s="67"/>
      <c r="R6" t="s">
        <v>80</v>
      </c>
      <c r="S6" t="str">
        <f>IF(I2="VERY HIGH",5,IF(I2="HIGH",4,IF(I2="MODERATE",3,IF(I2="LOW",2,IF(I2="VERY LOW",1,"")))))</f>
        <v/>
      </c>
    </row>
    <row r="7" spans="2:19" ht="125" customHeight="1">
      <c r="B7" s="9"/>
      <c r="C7" s="9"/>
      <c r="D7" s="61"/>
      <c r="E7" s="61"/>
      <c r="F7" s="61"/>
      <c r="G7" s="61"/>
      <c r="H7" s="34"/>
      <c r="I7" s="35"/>
      <c r="J7" s="36"/>
      <c r="K7" s="36"/>
      <c r="L7" s="9"/>
      <c r="M7" s="36"/>
      <c r="N7" s="5" t="str">
        <f>IF(H7="VERY HIGH",R14,
IF(H7="HIGH",R15,
IF(H7="MEDIUM",R16,
IF(H7="LOW",R17,
IF(H7="VERY LOW",R18,"")))))</f>
        <v/>
      </c>
      <c r="O7" s="67"/>
      <c r="P7" s="67"/>
      <c r="R7" t="s">
        <v>82</v>
      </c>
      <c r="S7" t="str">
        <f>IF(J2="VERY HIGH",5,IF(J2="HIGH",4,IF(J2="MODERATE",3,IF(J2="LOW",2,IF(J2="VERY LOW",1,"")))))</f>
        <v/>
      </c>
    </row>
    <row r="8" spans="2:19" ht="125" customHeight="1">
      <c r="B8" s="9"/>
      <c r="C8" s="9"/>
      <c r="D8" s="61"/>
      <c r="E8" s="61"/>
      <c r="F8" s="61"/>
      <c r="G8" s="61"/>
      <c r="H8" s="34"/>
      <c r="I8" s="9"/>
      <c r="J8" s="54"/>
      <c r="K8" s="36"/>
      <c r="L8" s="36"/>
      <c r="M8" s="36"/>
      <c r="N8" s="5" t="str">
        <f>IF(H8="VERY HIGH",R14,
IF(H8="HIGH",R15,
IF(H8="MEDIUM",R16,
IF(H8="LOW",R17,
IF(H8="VERY LOW",R18,"")))))</f>
        <v/>
      </c>
      <c r="O8" s="67"/>
      <c r="P8" s="67"/>
      <c r="R8" t="s">
        <v>83</v>
      </c>
      <c r="S8" t="str">
        <f>IF(K2="VERY HIGH",5,IF(K2="HIGH",4,IF(K2="MODERATE",3,IF(K2="LOW",2,IF(K2="VERY LOW",1,"")))))</f>
        <v/>
      </c>
    </row>
    <row r="9" spans="2:19" ht="125" customHeight="1">
      <c r="B9" s="9"/>
      <c r="C9" s="9"/>
      <c r="D9" s="61"/>
      <c r="E9" s="61"/>
      <c r="F9" s="61"/>
      <c r="G9" s="61"/>
      <c r="H9" s="34"/>
      <c r="I9" s="50" t="str">
        <f>IF(H9="VERY HIGH",R17,
IF(H9="HIGH",R18,
IF(H9="MEDIUM",R19,
IF(H9="LOW",R20,
IF(H9="VERY LOW",R21,"")))))</f>
        <v/>
      </c>
      <c r="J9" s="51"/>
      <c r="K9" s="35"/>
      <c r="L9" s="36"/>
      <c r="M9" s="36"/>
      <c r="N9" s="34"/>
      <c r="O9" s="69"/>
      <c r="P9" s="70"/>
      <c r="R9" t="s">
        <v>84</v>
      </c>
      <c r="S9" t="str">
        <f>IF(L2="VERY HIGH",5,IF(L2="HIGH",4,IF(L2="MODERATE",3,IF(L2="LOW",2,IF(L2="VERY LOW",1,"")))))</f>
        <v/>
      </c>
    </row>
    <row r="10" spans="2:19" ht="125" customHeight="1">
      <c r="B10" s="9"/>
      <c r="C10" s="9"/>
      <c r="D10" s="61"/>
      <c r="E10" s="61"/>
      <c r="F10" s="61"/>
      <c r="G10" s="61"/>
      <c r="H10" s="34"/>
      <c r="I10" s="50" t="str">
        <f>IF(H10="VERY HIGH",R17,
IF(H10="HIGH",R18,
IF(H10="MEDIUM",R19,
IF(H10="LOW",R20,
IF(H10="VERY LOW",R21,"")))))</f>
        <v/>
      </c>
      <c r="J10" s="51"/>
      <c r="K10" s="35"/>
      <c r="L10" s="36"/>
      <c r="M10" s="36"/>
      <c r="N10" s="34"/>
      <c r="O10" s="69"/>
      <c r="P10" s="70"/>
      <c r="R10" t="s">
        <v>85</v>
      </c>
      <c r="S10" t="str">
        <f>IF(M2="VERY HIGH",5,IF(M2="HIGH",4,IF(M2="MODERATE",3,IF(M2="LOW",2,IF(M2="VERY LOW",1,"")))))</f>
        <v/>
      </c>
    </row>
    <row r="11" spans="2:19" ht="125" customHeight="1">
      <c r="B11" s="9"/>
      <c r="C11" s="9"/>
      <c r="D11" s="61"/>
      <c r="E11" s="61"/>
      <c r="F11" s="61"/>
      <c r="G11" s="61"/>
      <c r="H11" s="34"/>
      <c r="I11" s="52"/>
      <c r="J11" s="53"/>
      <c r="K11" s="35"/>
      <c r="L11" s="36"/>
      <c r="M11" s="36"/>
      <c r="N11" s="34"/>
      <c r="O11" s="69"/>
      <c r="P11" s="70"/>
      <c r="R11" t="s">
        <v>86</v>
      </c>
      <c r="S11" t="str">
        <f>IF(N2="VERY HIGH",5,IF(N2="HIGH",4,IF(N2="MODERATE",3,IF(N2="LOW",2,IF(N2="VERY LOW",1,"")))))</f>
        <v/>
      </c>
    </row>
    <row r="12" spans="2:19" ht="125" customHeight="1">
      <c r="B12" s="9"/>
      <c r="C12" s="9"/>
      <c r="D12" s="61"/>
      <c r="E12" s="61"/>
      <c r="F12" s="61"/>
      <c r="G12" s="61"/>
      <c r="H12" s="34"/>
      <c r="I12" s="52"/>
      <c r="J12" s="53"/>
      <c r="K12" s="35"/>
      <c r="L12" s="36"/>
      <c r="M12" s="36"/>
      <c r="N12" s="34"/>
      <c r="O12" s="69"/>
      <c r="P12" s="70"/>
      <c r="R12" t="s">
        <v>87</v>
      </c>
      <c r="S12">
        <f>SUM(S5:S11)</f>
        <v>0</v>
      </c>
    </row>
    <row r="13" spans="2:19" ht="125" customHeight="1">
      <c r="B13" s="9"/>
      <c r="C13" s="9"/>
      <c r="D13" s="61"/>
      <c r="E13" s="61"/>
      <c r="F13" s="61"/>
      <c r="G13" s="61"/>
      <c r="H13" s="34"/>
      <c r="I13" s="52"/>
      <c r="J13" s="53"/>
      <c r="K13" s="35"/>
      <c r="L13" s="36"/>
      <c r="M13" s="36"/>
      <c r="N13" s="34"/>
      <c r="O13" s="69"/>
      <c r="P13" s="70"/>
      <c r="R13" t="s">
        <v>116</v>
      </c>
    </row>
    <row r="14" spans="2:19" ht="125" customHeight="1">
      <c r="B14" s="9"/>
      <c r="C14" s="9"/>
      <c r="D14" s="61"/>
      <c r="E14" s="61"/>
      <c r="F14" s="61"/>
      <c r="G14" s="61"/>
      <c r="H14" s="34"/>
      <c r="I14" s="52"/>
      <c r="J14" s="53"/>
      <c r="K14" s="35"/>
      <c r="L14" s="36"/>
      <c r="M14" s="36"/>
      <c r="N14" s="34"/>
      <c r="O14" s="69"/>
      <c r="P14" s="70"/>
      <c r="R14" s="1" t="str">
        <f>METHODOLOGY!C16</f>
        <v>Immediately elevate to senior leadership, implement active mitigation measures, and monitor continuously with frequent status reviews and trigger tracking.</v>
      </c>
      <c r="S14" s="1"/>
    </row>
    <row r="15" spans="2:19" ht="125" customHeight="1">
      <c r="B15" s="9"/>
      <c r="C15" s="9"/>
      <c r="D15" s="61"/>
      <c r="E15" s="61"/>
      <c r="F15" s="61"/>
      <c r="G15" s="61"/>
      <c r="H15" s="34"/>
      <c r="I15" s="52"/>
      <c r="J15" s="53"/>
      <c r="K15" s="35"/>
      <c r="L15" s="36"/>
      <c r="M15" s="36"/>
      <c r="N15" s="34"/>
      <c r="O15" s="69"/>
      <c r="P15" s="70"/>
      <c r="R15" s="28" t="str">
        <f>METHODOLOGY!C17</f>
        <v>Implement defined mitigation actions, and review regularly with scheduled monitoring and trigger checks.</v>
      </c>
      <c r="S15" s="28"/>
    </row>
    <row r="16" spans="2:19" ht="125" customHeight="1">
      <c r="B16" s="9"/>
      <c r="C16" s="9"/>
      <c r="D16" s="61"/>
      <c r="E16" s="61"/>
      <c r="F16" s="61"/>
      <c r="G16" s="61"/>
      <c r="H16" s="34"/>
      <c r="I16" s="52"/>
      <c r="J16" s="53"/>
      <c r="K16" s="35"/>
      <c r="L16" s="36"/>
      <c r="M16" s="36"/>
      <c r="N16" s="34"/>
      <c r="O16" s="69"/>
      <c r="P16" s="70"/>
      <c r="R16" s="28" t="str">
        <f>METHODOLOGY!C18</f>
        <v>Track through normal project reporting cycles, confirm assumptions periodically, and prepare contingency actions if conditions begin to change.</v>
      </c>
      <c r="S16" s="28"/>
    </row>
    <row r="17" spans="2:19" ht="125" customHeight="1">
      <c r="B17" s="9"/>
      <c r="C17" s="9"/>
      <c r="D17" s="61"/>
      <c r="E17" s="61"/>
      <c r="F17" s="61"/>
      <c r="G17" s="61"/>
      <c r="H17" s="34"/>
      <c r="I17" s="52"/>
      <c r="J17" s="53"/>
      <c r="K17" s="35"/>
      <c r="L17" s="36"/>
      <c r="M17" s="36"/>
      <c r="N17" s="34"/>
      <c r="O17" s="69"/>
      <c r="P17" s="70"/>
      <c r="R17" s="28" t="str">
        <f>METHODOLOGY!C19</f>
        <v>Document and monitor during routine project reviews with no immediate mitigation required.</v>
      </c>
      <c r="S17" s="28"/>
    </row>
    <row r="18" spans="2:19" ht="125" customHeight="1">
      <c r="B18" s="9"/>
      <c r="C18" s="9"/>
      <c r="D18" s="61"/>
      <c r="E18" s="61"/>
      <c r="F18" s="61"/>
      <c r="G18" s="61"/>
      <c r="H18" s="34"/>
      <c r="I18" s="52"/>
      <c r="J18" s="53"/>
      <c r="K18" s="35"/>
      <c r="L18" s="36"/>
      <c r="M18" s="36"/>
      <c r="N18" s="34"/>
      <c r="O18" s="69"/>
      <c r="P18" s="70"/>
      <c r="R18" s="28" t="str">
        <f>METHODOLOGY!C20</f>
        <v>Record for awareness and reassess only if project conditions change or new information emerges.</v>
      </c>
      <c r="S18" s="28"/>
    </row>
    <row r="19" spans="2:19" ht="125" customHeight="1">
      <c r="B19" s="9"/>
      <c r="C19" s="9"/>
      <c r="D19" s="61"/>
      <c r="E19" s="61"/>
      <c r="F19" s="61"/>
      <c r="G19" s="61"/>
      <c r="H19" s="34"/>
      <c r="I19" s="52"/>
      <c r="J19" s="53"/>
      <c r="K19" s="35"/>
      <c r="L19" s="36"/>
      <c r="M19" s="36"/>
      <c r="N19" s="34"/>
      <c r="O19" s="69"/>
      <c r="P19" s="70"/>
    </row>
    <row r="20" spans="2:19" ht="125" customHeight="1">
      <c r="B20" s="9"/>
      <c r="C20" s="9"/>
      <c r="D20" s="61"/>
      <c r="E20" s="61"/>
      <c r="F20" s="61"/>
      <c r="G20" s="61"/>
      <c r="H20" s="34"/>
      <c r="I20" s="52"/>
      <c r="J20" s="53"/>
      <c r="K20" s="35"/>
      <c r="L20" s="36"/>
      <c r="M20" s="36"/>
      <c r="N20" s="34"/>
      <c r="O20" s="69"/>
      <c r="P20" s="70"/>
    </row>
    <row r="21" spans="2:19" ht="68" customHeight="1"/>
    <row r="22" spans="2:19" ht="68" customHeight="1"/>
    <row r="23" spans="2:19" ht="68" customHeight="1"/>
    <row r="24" spans="2:19" ht="68" customHeight="1"/>
    <row r="25" spans="2:19" ht="68" customHeight="1"/>
    <row r="26" spans="2:19" ht="68" customHeight="1"/>
    <row r="27" spans="2:19" ht="68" customHeight="1"/>
    <row r="28" spans="2:19" ht="68" customHeight="1"/>
    <row r="29" spans="2:19" ht="68" customHeight="1"/>
    <row r="30" spans="2:19" ht="68" customHeight="1"/>
    <row r="31" spans="2:19" ht="68" customHeight="1"/>
    <row r="32" spans="2:19" ht="68" customHeight="1"/>
    <row r="33" ht="68" customHeight="1"/>
    <row r="34" ht="68" customHeight="1"/>
    <row r="35" ht="68" customHeight="1"/>
    <row r="36" ht="68" customHeight="1"/>
    <row r="37" ht="68" customHeight="1"/>
    <row r="38" ht="68" customHeight="1"/>
    <row r="39" ht="68" customHeight="1"/>
  </sheetData>
  <mergeCells count="34">
    <mergeCell ref="D19:G19"/>
    <mergeCell ref="O19:P19"/>
    <mergeCell ref="D20:G20"/>
    <mergeCell ref="O20:P20"/>
    <mergeCell ref="D16:G16"/>
    <mergeCell ref="O16:P16"/>
    <mergeCell ref="D17:G17"/>
    <mergeCell ref="O17:P17"/>
    <mergeCell ref="D18:G18"/>
    <mergeCell ref="O18:P18"/>
    <mergeCell ref="D13:G13"/>
    <mergeCell ref="O13:P13"/>
    <mergeCell ref="D14:G14"/>
    <mergeCell ref="O14:P14"/>
    <mergeCell ref="D15:G15"/>
    <mergeCell ref="O15:P15"/>
    <mergeCell ref="D10:G10"/>
    <mergeCell ref="O10:P10"/>
    <mergeCell ref="D11:G11"/>
    <mergeCell ref="O11:P11"/>
    <mergeCell ref="D12:G12"/>
    <mergeCell ref="O12:P12"/>
    <mergeCell ref="D7:G7"/>
    <mergeCell ref="O7:P7"/>
    <mergeCell ref="D8:G8"/>
    <mergeCell ref="O8:P8"/>
    <mergeCell ref="D9:G9"/>
    <mergeCell ref="O9:P9"/>
    <mergeCell ref="D4:G4"/>
    <mergeCell ref="O4:P4"/>
    <mergeCell ref="D5:G5"/>
    <mergeCell ref="O5:P5"/>
    <mergeCell ref="D6:G6"/>
    <mergeCell ref="O6:P6"/>
  </mergeCells>
  <conditionalFormatting sqref="F2">
    <cfRule type="containsText" dxfId="263" priority="11" operator="containsText" text="POSITIVE">
      <formula>NOT(ISERROR(SEARCH("POSITIVE",F2)))</formula>
    </cfRule>
    <cfRule type="containsText" dxfId="262" priority="12" operator="containsText" text="NEGATIVE">
      <formula>NOT(ISERROR(SEARCH("NEGATIVE",F2)))</formula>
    </cfRule>
  </conditionalFormatting>
  <conditionalFormatting sqref="G2">
    <cfRule type="containsText" dxfId="261" priority="7" operator="containsText" text="VERY HIGH">
      <formula>NOT(ISERROR(SEARCH("VERY HIGH",G2)))</formula>
    </cfRule>
  </conditionalFormatting>
  <conditionalFormatting sqref="H5:H20">
    <cfRule type="containsText" dxfId="260" priority="2" operator="containsText" text="HIGH">
      <formula>NOT(ISERROR(SEARCH("HIGH",H5)))</formula>
    </cfRule>
    <cfRule type="containsText" dxfId="259" priority="3" operator="containsText" text="VERY HIGH">
      <formula>NOT(ISERROR(SEARCH("VERY HIGH",H5)))</formula>
    </cfRule>
  </conditionalFormatting>
  <conditionalFormatting sqref="H2:N2">
    <cfRule type="containsText" dxfId="258" priority="1" operator="containsText" text="MODERATE">
      <formula>NOT(ISERROR(SEARCH("MODERATE",H2)))</formula>
    </cfRule>
    <cfRule type="containsText" dxfId="257" priority="4" operator="containsText" text="Very Low">
      <formula>NOT(ISERROR(SEARCH("Very Low",H2)))</formula>
    </cfRule>
    <cfRule type="containsText" dxfId="256" priority="5" operator="containsText" text="High">
      <formula>NOT(ISERROR(SEARCH("High",H2)))</formula>
    </cfRule>
    <cfRule type="containsText" dxfId="255" priority="6" operator="containsText" text="Very High">
      <formula>NOT(ISERROR(SEARCH("Very High",H2)))</formula>
    </cfRule>
  </conditionalFormatting>
  <conditionalFormatting sqref="O2:Q2">
    <cfRule type="containsText" dxfId="254" priority="8" operator="containsText" text="LOW">
      <formula>NOT(ISERROR(SEARCH("LOW",O2)))</formula>
    </cfRule>
    <cfRule type="containsText" dxfId="253" priority="9" operator="containsText" text="MODERATE">
      <formula>NOT(ISERROR(SEARCH("MODERATE",O2)))</formula>
    </cfRule>
    <cfRule type="containsText" dxfId="252" priority="10" operator="containsText" text="HIGh">
      <formula>NOT(ISERROR(SEARCH("HIGh",O2)))</formula>
    </cfRule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xr:uid="{E2E6958E-02D7-254C-B35B-B86D8BE612EE}">
          <x14:formula1>
            <xm:f>METHODOLOGY!$B$9:$B$13</xm:f>
          </x14:formula1>
          <xm:sqref>H5:H20</xm:sqref>
        </x14:dataValidation>
        <x14:dataValidation type="list" allowBlank="1" showInputMessage="1" showErrorMessage="1" xr:uid="{9DE79453-BD73-4B4C-9F06-BF92F53E2C9B}">
          <x14:formula1>
            <xm:f>METHODOLOGY!$B$83:$B$88</xm:f>
          </x14:formula1>
          <xm:sqref>N2</xm:sqref>
        </x14:dataValidation>
        <x14:dataValidation type="list" allowBlank="1" showInputMessage="1" showErrorMessage="1" xr:uid="{D960A497-0F22-E746-BC9E-D71E545871F2}">
          <x14:formula1>
            <xm:f>METHODOLOGY!$B$75:$B$80</xm:f>
          </x14:formula1>
          <xm:sqref>M2</xm:sqref>
        </x14:dataValidation>
        <x14:dataValidation type="list" allowBlank="1" showInputMessage="1" showErrorMessage="1" xr:uid="{4263A9D7-0F30-2C48-9AB9-6BED00BC1198}">
          <x14:formula1>
            <xm:f>METHODOLOGY!$B$67:$B$72</xm:f>
          </x14:formula1>
          <xm:sqref>L2</xm:sqref>
        </x14:dataValidation>
        <x14:dataValidation type="list" allowBlank="1" showInputMessage="1" showErrorMessage="1" xr:uid="{622797D3-F71D-B44F-A2AA-9DC88DBD4A97}">
          <x14:formula1>
            <xm:f>METHODOLOGY!$B$59:$B$64</xm:f>
          </x14:formula1>
          <xm:sqref>K2</xm:sqref>
        </x14:dataValidation>
        <x14:dataValidation type="list" allowBlank="1" showInputMessage="1" showErrorMessage="1" xr:uid="{C9F5DE1E-4E59-1041-A67C-AFD5A65524F4}">
          <x14:formula1>
            <xm:f>METHODOLOGY!$B$35:$B$40</xm:f>
          </x14:formula1>
          <xm:sqref>J2</xm:sqref>
        </x14:dataValidation>
        <x14:dataValidation type="list" allowBlank="1" showInputMessage="1" showErrorMessage="1" xr:uid="{1A035DA2-41EF-1E46-B008-1D0007B38318}">
          <x14:formula1>
            <xm:f>METHODOLOGY!$B$43:$B$48</xm:f>
          </x14:formula1>
          <xm:sqref>I2</xm:sqref>
        </x14:dataValidation>
        <x14:dataValidation type="list" allowBlank="1" showInputMessage="1" showErrorMessage="1" xr:uid="{D0B41CA7-9A93-A148-81D8-775C677BBE09}">
          <x14:formula1>
            <xm:f>METHODOLOGY!$B$51:$B$56</xm:f>
          </x14:formula1>
          <xm:sqref>H2</xm:sqref>
        </x14:dataValidation>
        <x14:dataValidation type="list" allowBlank="1" showInputMessage="1" showErrorMessage="1" xr:uid="{F0B79442-1238-1F4B-A0B8-CF6F98BD1D76}">
          <x14:formula1>
            <xm:f>METHODOLOGY!$D$43:$D$48</xm:f>
          </x14:formula1>
          <xm:sqref>I3 I21:I1048576</xm:sqref>
        </x14:dataValidation>
        <x14:dataValidation type="list" allowBlank="1" showInputMessage="1" showErrorMessage="1" xr:uid="{BCFC38D3-F43C-EC4E-B0E4-227738F7F8E4}">
          <x14:formula1>
            <xm:f>METHODOLOGY!$D$51:$D$56</xm:f>
          </x14:formula1>
          <xm:sqref>H3 H21:H1048576</xm:sqref>
        </x14:dataValidation>
        <x14:dataValidation type="list" allowBlank="1" showInputMessage="1" showErrorMessage="1" xr:uid="{41C13D52-4A48-5744-AB60-DFEFB32FFF0E}">
          <x14:formula1>
            <xm:f>METHODOLOGY!$B$31:$B$32</xm:f>
          </x14:formula1>
          <xm:sqref>F2:F3 F21:F1048576</xm:sqref>
        </x14:dataValidation>
        <x14:dataValidation type="list" allowBlank="1" showInputMessage="1" showErrorMessage="1" xr:uid="{CE8F9E56-5322-5F41-A4BA-6DF0F48AF07F}">
          <x14:formula1>
            <xm:f>METHODOLOGY!$D$9:$D$13</xm:f>
          </x14:formula1>
          <xm:sqref>G72:G1048576 G2:G3</xm:sqref>
        </x14:dataValidation>
        <x14:dataValidation type="list" allowBlank="1" showInputMessage="1" showErrorMessage="1" xr:uid="{7AC01431-0B21-CD47-8F1D-95BEE0493BCC}">
          <x14:formula1>
            <xm:f>METHODOLOGY!$B$23:$B$28</xm:f>
          </x14:formula1>
          <xm:sqref>E2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A5177-F316-9D43-BF1D-514E4EC87C16}">
  <dimension ref="B1:S39"/>
  <sheetViews>
    <sheetView zoomScale="56" workbookViewId="0">
      <selection activeCell="B3" sqref="B3"/>
    </sheetView>
  </sheetViews>
  <sheetFormatPr baseColWidth="10" defaultRowHeight="19"/>
  <cols>
    <col min="1" max="1" width="1.83203125" customWidth="1"/>
    <col min="2" max="2" width="8" customWidth="1"/>
    <col min="3" max="3" width="31.1640625" customWidth="1"/>
    <col min="4" max="4" width="86" customWidth="1"/>
    <col min="5" max="5" width="26.83203125" customWidth="1"/>
    <col min="6" max="6" width="19.33203125" customWidth="1"/>
    <col min="7" max="7" width="19.1640625" customWidth="1"/>
    <col min="8" max="8" width="20.33203125" style="24" customWidth="1"/>
    <col min="9" max="11" width="17.83203125" customWidth="1"/>
    <col min="12" max="12" width="25" customWidth="1"/>
    <col min="13" max="13" width="25.5" customWidth="1"/>
    <col min="14" max="14" width="28.6640625" customWidth="1"/>
    <col min="15" max="15" width="35.6640625" customWidth="1"/>
    <col min="16" max="16" width="72.83203125" style="33" customWidth="1"/>
    <col min="17" max="17" width="7" style="31" hidden="1" customWidth="1"/>
    <col min="18" max="18" width="35" hidden="1" customWidth="1"/>
    <col min="19" max="19" width="24.6640625" hidden="1" customWidth="1"/>
    <col min="20" max="20" width="10.83203125" customWidth="1"/>
  </cols>
  <sheetData>
    <row r="1" spans="2:19" s="2" customFormat="1" ht="138" customHeight="1">
      <c r="B1" s="6" t="s">
        <v>99</v>
      </c>
      <c r="C1" s="6" t="s">
        <v>122</v>
      </c>
      <c r="D1" s="6" t="s">
        <v>1</v>
      </c>
      <c r="E1" s="6" t="s">
        <v>2</v>
      </c>
      <c r="F1" s="6" t="s">
        <v>54</v>
      </c>
      <c r="G1" s="6" t="s">
        <v>3</v>
      </c>
      <c r="H1" s="6" t="s">
        <v>62</v>
      </c>
      <c r="I1" s="6" t="s">
        <v>59</v>
      </c>
      <c r="J1" s="6" t="s">
        <v>61</v>
      </c>
      <c r="K1" s="6" t="s">
        <v>63</v>
      </c>
      <c r="L1" s="6" t="s">
        <v>64</v>
      </c>
      <c r="M1" s="6" t="s">
        <v>65</v>
      </c>
      <c r="N1" s="6" t="s">
        <v>66</v>
      </c>
      <c r="O1" s="6" t="s">
        <v>79</v>
      </c>
      <c r="P1" s="6" t="s">
        <v>121</v>
      </c>
      <c r="Q1" s="29"/>
    </row>
    <row r="2" spans="2:19" s="3" customFormat="1" ht="130" customHeight="1">
      <c r="B2" s="75">
        <v>10</v>
      </c>
      <c r="C2" s="4"/>
      <c r="D2" s="71"/>
      <c r="E2" s="72"/>
      <c r="F2" s="72"/>
      <c r="G2" s="72"/>
      <c r="H2" s="73"/>
      <c r="I2" s="73"/>
      <c r="J2" s="73"/>
      <c r="K2" s="73"/>
      <c r="L2" s="73"/>
      <c r="M2" s="73"/>
      <c r="N2" s="73"/>
      <c r="O2" s="73" t="str">
        <f>IF(S4="LOW",
    IF(S12&lt;4,"LOW",IF(S12&lt;=15,"MODERATE","HIGH")),
IF(S4="MODERATE",
    IF(S12&lt;11,"LOW",IF(S12&lt;=18,"MODERATE","HIGH")),
IF(S4="HIGH",
    IF(S12&lt;15,"LOW",IF(S12&lt;=20,"MODERATE","HIGH")),
"")))</f>
        <v>LOW</v>
      </c>
      <c r="P2" s="37"/>
      <c r="Q2" s="30"/>
    </row>
    <row r="3" spans="2:19" ht="8" customHeight="1">
      <c r="D3" s="7"/>
    </row>
    <row r="4" spans="2:19" s="2" customFormat="1" ht="81" customHeight="1">
      <c r="B4" s="6" t="s">
        <v>99</v>
      </c>
      <c r="C4" s="23" t="s">
        <v>131</v>
      </c>
      <c r="D4" s="62" t="s">
        <v>55</v>
      </c>
      <c r="E4" s="63"/>
      <c r="F4" s="63"/>
      <c r="G4" s="64"/>
      <c r="H4" s="23" t="s">
        <v>3</v>
      </c>
      <c r="I4" s="6" t="s">
        <v>96</v>
      </c>
      <c r="J4" s="6" t="s">
        <v>97</v>
      </c>
      <c r="K4" s="6" t="s">
        <v>98</v>
      </c>
      <c r="L4" s="6" t="s">
        <v>113</v>
      </c>
      <c r="M4" s="6" t="s">
        <v>114</v>
      </c>
      <c r="N4" s="23" t="s">
        <v>115</v>
      </c>
      <c r="O4" s="65" t="s">
        <v>118</v>
      </c>
      <c r="P4" s="66"/>
      <c r="Q4" s="29"/>
      <c r="R4" s="2" t="s">
        <v>95</v>
      </c>
      <c r="S4" s="2" t="str">
        <f>METHODOLOGY!C4</f>
        <v>Low</v>
      </c>
    </row>
    <row r="5" spans="2:19" s="7" customFormat="1" ht="125" customHeight="1">
      <c r="B5" s="8"/>
      <c r="C5" s="8"/>
      <c r="D5" s="61"/>
      <c r="E5" s="61"/>
      <c r="F5" s="61"/>
      <c r="G5" s="61"/>
      <c r="H5" s="34"/>
      <c r="I5" s="35">
        <v>0</v>
      </c>
      <c r="J5" s="36">
        <v>0</v>
      </c>
      <c r="K5" s="36">
        <f>I5*J5</f>
        <v>0</v>
      </c>
      <c r="L5" s="8"/>
      <c r="M5" s="8"/>
      <c r="N5" s="5" t="str">
        <f>IF(H5="VERY HIGH",R14,
IF(H5="HIGH",R15,
IF(H5="MEDIUM",R16,
IF(H5="LOW",R17,
IF(H5="VERY LOW",R18,"")))))</f>
        <v/>
      </c>
      <c r="O5" s="68"/>
      <c r="P5" s="68"/>
      <c r="Q5" s="32"/>
      <c r="R5" s="7" t="s">
        <v>81</v>
      </c>
      <c r="S5" s="7" t="str">
        <f>IF(H2="VERY HIGH",5,IF(H2="HIGH",4,IF(H2="MODERATE",3,IF(H2="LOW",2,IF(H2="VERY LOW",1,"")))))</f>
        <v/>
      </c>
    </row>
    <row r="6" spans="2:19" ht="125" customHeight="1">
      <c r="B6" s="9"/>
      <c r="C6" s="9"/>
      <c r="D6" s="61"/>
      <c r="E6" s="61"/>
      <c r="F6" s="61"/>
      <c r="G6" s="61"/>
      <c r="H6" s="34"/>
      <c r="I6" s="35"/>
      <c r="J6" s="36"/>
      <c r="K6" s="36"/>
      <c r="L6" s="9"/>
      <c r="M6" s="9"/>
      <c r="N6" s="5" t="str">
        <f>IF(H6="VERY HIGH",R14,
IF(H6="HIGH",R15,
IF(H6="MEDIUM",R16,
IF(H6="LOW",R17,
IF(H6="VERY LOW",R18,"")))))</f>
        <v/>
      </c>
      <c r="O6" s="67"/>
      <c r="P6" s="67"/>
      <c r="R6" t="s">
        <v>80</v>
      </c>
      <c r="S6" t="str">
        <f>IF(I2="VERY HIGH",5,IF(I2="HIGH",4,IF(I2="MODERATE",3,IF(I2="LOW",2,IF(I2="VERY LOW",1,"")))))</f>
        <v/>
      </c>
    </row>
    <row r="7" spans="2:19" ht="125" customHeight="1">
      <c r="B7" s="9"/>
      <c r="C7" s="9"/>
      <c r="D7" s="61"/>
      <c r="E7" s="61"/>
      <c r="F7" s="61"/>
      <c r="G7" s="61"/>
      <c r="H7" s="34"/>
      <c r="I7" s="35"/>
      <c r="J7" s="36"/>
      <c r="K7" s="36"/>
      <c r="L7" s="9"/>
      <c r="M7" s="36"/>
      <c r="N7" s="5" t="str">
        <f>IF(H7="VERY HIGH",R14,
IF(H7="HIGH",R15,
IF(H7="MEDIUM",R16,
IF(H7="LOW",R17,
IF(H7="VERY LOW",R18,"")))))</f>
        <v/>
      </c>
      <c r="O7" s="67"/>
      <c r="P7" s="67"/>
      <c r="R7" t="s">
        <v>82</v>
      </c>
      <c r="S7" t="str">
        <f>IF(J2="VERY HIGH",5,IF(J2="HIGH",4,IF(J2="MODERATE",3,IF(J2="LOW",2,IF(J2="VERY LOW",1,"")))))</f>
        <v/>
      </c>
    </row>
    <row r="8" spans="2:19" ht="125" customHeight="1">
      <c r="B8" s="9"/>
      <c r="C8" s="9"/>
      <c r="D8" s="61"/>
      <c r="E8" s="61"/>
      <c r="F8" s="61"/>
      <c r="G8" s="61"/>
      <c r="H8" s="34"/>
      <c r="I8" s="9"/>
      <c r="J8" s="54"/>
      <c r="K8" s="36"/>
      <c r="L8" s="36"/>
      <c r="M8" s="36"/>
      <c r="N8" s="5" t="str">
        <f>IF(H8="VERY HIGH",R14,
IF(H8="HIGH",R15,
IF(H8="MEDIUM",R16,
IF(H8="LOW",R17,
IF(H8="VERY LOW",R18,"")))))</f>
        <v/>
      </c>
      <c r="O8" s="67"/>
      <c r="P8" s="67"/>
      <c r="R8" t="s">
        <v>83</v>
      </c>
      <c r="S8" t="str">
        <f>IF(K2="VERY HIGH",5,IF(K2="HIGH",4,IF(K2="MODERATE",3,IF(K2="LOW",2,IF(K2="VERY LOW",1,"")))))</f>
        <v/>
      </c>
    </row>
    <row r="9" spans="2:19" ht="125" customHeight="1">
      <c r="B9" s="9"/>
      <c r="C9" s="9"/>
      <c r="D9" s="61"/>
      <c r="E9" s="61"/>
      <c r="F9" s="61"/>
      <c r="G9" s="61"/>
      <c r="H9" s="34"/>
      <c r="I9" s="50" t="str">
        <f>IF(H9="VERY HIGH",R17,
IF(H9="HIGH",R18,
IF(H9="MEDIUM",R19,
IF(H9="LOW",R20,
IF(H9="VERY LOW",R21,"")))))</f>
        <v/>
      </c>
      <c r="J9" s="51"/>
      <c r="K9" s="35"/>
      <c r="L9" s="36"/>
      <c r="M9" s="36"/>
      <c r="N9" s="34"/>
      <c r="O9" s="69"/>
      <c r="P9" s="70"/>
      <c r="R9" t="s">
        <v>84</v>
      </c>
      <c r="S9" t="str">
        <f>IF(L2="VERY HIGH",5,IF(L2="HIGH",4,IF(L2="MODERATE",3,IF(L2="LOW",2,IF(L2="VERY LOW",1,"")))))</f>
        <v/>
      </c>
    </row>
    <row r="10" spans="2:19" ht="125" customHeight="1">
      <c r="B10" s="9"/>
      <c r="C10" s="9"/>
      <c r="D10" s="61"/>
      <c r="E10" s="61"/>
      <c r="F10" s="61"/>
      <c r="G10" s="61"/>
      <c r="H10" s="34"/>
      <c r="I10" s="50" t="str">
        <f>IF(H10="VERY HIGH",R17,
IF(H10="HIGH",R18,
IF(H10="MEDIUM",R19,
IF(H10="LOW",R20,
IF(H10="VERY LOW",R21,"")))))</f>
        <v/>
      </c>
      <c r="J10" s="51"/>
      <c r="K10" s="35"/>
      <c r="L10" s="36"/>
      <c r="M10" s="36"/>
      <c r="N10" s="34"/>
      <c r="O10" s="69"/>
      <c r="P10" s="70"/>
      <c r="R10" t="s">
        <v>85</v>
      </c>
      <c r="S10" t="str">
        <f>IF(M2="VERY HIGH",5,IF(M2="HIGH",4,IF(M2="MODERATE",3,IF(M2="LOW",2,IF(M2="VERY LOW",1,"")))))</f>
        <v/>
      </c>
    </row>
    <row r="11" spans="2:19" ht="125" customHeight="1">
      <c r="B11" s="9"/>
      <c r="C11" s="9"/>
      <c r="D11" s="61"/>
      <c r="E11" s="61"/>
      <c r="F11" s="61"/>
      <c r="G11" s="61"/>
      <c r="H11" s="34"/>
      <c r="I11" s="52"/>
      <c r="J11" s="53"/>
      <c r="K11" s="35"/>
      <c r="L11" s="36"/>
      <c r="M11" s="36"/>
      <c r="N11" s="34"/>
      <c r="O11" s="69"/>
      <c r="P11" s="70"/>
      <c r="R11" t="s">
        <v>86</v>
      </c>
      <c r="S11" t="str">
        <f>IF(N2="VERY HIGH",5,IF(N2="HIGH",4,IF(N2="MODERATE",3,IF(N2="LOW",2,IF(N2="VERY LOW",1,"")))))</f>
        <v/>
      </c>
    </row>
    <row r="12" spans="2:19" ht="125" customHeight="1">
      <c r="B12" s="9"/>
      <c r="C12" s="9"/>
      <c r="D12" s="61"/>
      <c r="E12" s="61"/>
      <c r="F12" s="61"/>
      <c r="G12" s="61"/>
      <c r="H12" s="34"/>
      <c r="I12" s="52"/>
      <c r="J12" s="53"/>
      <c r="K12" s="35"/>
      <c r="L12" s="36"/>
      <c r="M12" s="36"/>
      <c r="N12" s="34"/>
      <c r="O12" s="69"/>
      <c r="P12" s="70"/>
      <c r="R12" t="s">
        <v>87</v>
      </c>
      <c r="S12">
        <f>SUM(S5:S11)</f>
        <v>0</v>
      </c>
    </row>
    <row r="13" spans="2:19" ht="125" customHeight="1">
      <c r="B13" s="9"/>
      <c r="C13" s="9"/>
      <c r="D13" s="61"/>
      <c r="E13" s="61"/>
      <c r="F13" s="61"/>
      <c r="G13" s="61"/>
      <c r="H13" s="34"/>
      <c r="I13" s="52"/>
      <c r="J13" s="53"/>
      <c r="K13" s="35"/>
      <c r="L13" s="36"/>
      <c r="M13" s="36"/>
      <c r="N13" s="34"/>
      <c r="O13" s="69"/>
      <c r="P13" s="70"/>
      <c r="R13" t="s">
        <v>116</v>
      </c>
    </row>
    <row r="14" spans="2:19" ht="125" customHeight="1">
      <c r="B14" s="9"/>
      <c r="C14" s="9"/>
      <c r="D14" s="61"/>
      <c r="E14" s="61"/>
      <c r="F14" s="61"/>
      <c r="G14" s="61"/>
      <c r="H14" s="34"/>
      <c r="I14" s="52"/>
      <c r="J14" s="53"/>
      <c r="K14" s="35"/>
      <c r="L14" s="36"/>
      <c r="M14" s="36"/>
      <c r="N14" s="34"/>
      <c r="O14" s="69"/>
      <c r="P14" s="70"/>
      <c r="R14" s="1" t="str">
        <f>METHODOLOGY!C16</f>
        <v>Immediately elevate to senior leadership, implement active mitigation measures, and monitor continuously with frequent status reviews and trigger tracking.</v>
      </c>
      <c r="S14" s="1"/>
    </row>
    <row r="15" spans="2:19" ht="125" customHeight="1">
      <c r="B15" s="9"/>
      <c r="C15" s="9"/>
      <c r="D15" s="61"/>
      <c r="E15" s="61"/>
      <c r="F15" s="61"/>
      <c r="G15" s="61"/>
      <c r="H15" s="34"/>
      <c r="I15" s="52"/>
      <c r="J15" s="53"/>
      <c r="K15" s="35"/>
      <c r="L15" s="36"/>
      <c r="M15" s="36"/>
      <c r="N15" s="34"/>
      <c r="O15" s="69"/>
      <c r="P15" s="70"/>
      <c r="R15" s="28" t="str">
        <f>METHODOLOGY!C17</f>
        <v>Implement defined mitigation actions, and review regularly with scheduled monitoring and trigger checks.</v>
      </c>
      <c r="S15" s="28"/>
    </row>
    <row r="16" spans="2:19" ht="125" customHeight="1">
      <c r="B16" s="9"/>
      <c r="C16" s="9"/>
      <c r="D16" s="61"/>
      <c r="E16" s="61"/>
      <c r="F16" s="61"/>
      <c r="G16" s="61"/>
      <c r="H16" s="34"/>
      <c r="I16" s="52"/>
      <c r="J16" s="53"/>
      <c r="K16" s="35"/>
      <c r="L16" s="36"/>
      <c r="M16" s="36"/>
      <c r="N16" s="34"/>
      <c r="O16" s="69"/>
      <c r="P16" s="70"/>
      <c r="R16" s="28" t="str">
        <f>METHODOLOGY!C18</f>
        <v>Track through normal project reporting cycles, confirm assumptions periodically, and prepare contingency actions if conditions begin to change.</v>
      </c>
      <c r="S16" s="28"/>
    </row>
    <row r="17" spans="2:19" ht="125" customHeight="1">
      <c r="B17" s="9"/>
      <c r="C17" s="9"/>
      <c r="D17" s="61"/>
      <c r="E17" s="61"/>
      <c r="F17" s="61"/>
      <c r="G17" s="61"/>
      <c r="H17" s="34"/>
      <c r="I17" s="52"/>
      <c r="J17" s="53"/>
      <c r="K17" s="35"/>
      <c r="L17" s="36"/>
      <c r="M17" s="36"/>
      <c r="N17" s="34"/>
      <c r="O17" s="69"/>
      <c r="P17" s="70"/>
      <c r="R17" s="28" t="str">
        <f>METHODOLOGY!C19</f>
        <v>Document and monitor during routine project reviews with no immediate mitigation required.</v>
      </c>
      <c r="S17" s="28"/>
    </row>
    <row r="18" spans="2:19" ht="125" customHeight="1">
      <c r="B18" s="9"/>
      <c r="C18" s="9"/>
      <c r="D18" s="61"/>
      <c r="E18" s="61"/>
      <c r="F18" s="61"/>
      <c r="G18" s="61"/>
      <c r="H18" s="34"/>
      <c r="I18" s="52"/>
      <c r="J18" s="53"/>
      <c r="K18" s="35"/>
      <c r="L18" s="36"/>
      <c r="M18" s="36"/>
      <c r="N18" s="34"/>
      <c r="O18" s="69"/>
      <c r="P18" s="70"/>
      <c r="R18" s="28" t="str">
        <f>METHODOLOGY!C20</f>
        <v>Record for awareness and reassess only if project conditions change or new information emerges.</v>
      </c>
      <c r="S18" s="28"/>
    </row>
    <row r="19" spans="2:19" ht="125" customHeight="1">
      <c r="B19" s="9"/>
      <c r="C19" s="9"/>
      <c r="D19" s="61"/>
      <c r="E19" s="61"/>
      <c r="F19" s="61"/>
      <c r="G19" s="61"/>
      <c r="H19" s="34"/>
      <c r="I19" s="52"/>
      <c r="J19" s="53"/>
      <c r="K19" s="35"/>
      <c r="L19" s="36"/>
      <c r="M19" s="36"/>
      <c r="N19" s="34"/>
      <c r="O19" s="69"/>
      <c r="P19" s="70"/>
    </row>
    <row r="20" spans="2:19" ht="125" customHeight="1">
      <c r="B20" s="9"/>
      <c r="C20" s="9"/>
      <c r="D20" s="61"/>
      <c r="E20" s="61"/>
      <c r="F20" s="61"/>
      <c r="G20" s="61"/>
      <c r="H20" s="34"/>
      <c r="I20" s="52"/>
      <c r="J20" s="53"/>
      <c r="K20" s="35"/>
      <c r="L20" s="36"/>
      <c r="M20" s="36"/>
      <c r="N20" s="34"/>
      <c r="O20" s="69"/>
      <c r="P20" s="70"/>
    </row>
    <row r="21" spans="2:19" ht="68" customHeight="1"/>
    <row r="22" spans="2:19" ht="68" customHeight="1"/>
    <row r="23" spans="2:19" ht="68" customHeight="1"/>
    <row r="24" spans="2:19" ht="68" customHeight="1"/>
    <row r="25" spans="2:19" ht="68" customHeight="1"/>
    <row r="26" spans="2:19" ht="68" customHeight="1"/>
    <row r="27" spans="2:19" ht="68" customHeight="1"/>
    <row r="28" spans="2:19" ht="68" customHeight="1"/>
    <row r="29" spans="2:19" ht="68" customHeight="1"/>
    <row r="30" spans="2:19" ht="68" customHeight="1"/>
    <row r="31" spans="2:19" ht="68" customHeight="1"/>
    <row r="32" spans="2:19" ht="68" customHeight="1"/>
    <row r="33" ht="68" customHeight="1"/>
    <row r="34" ht="68" customHeight="1"/>
    <row r="35" ht="68" customHeight="1"/>
    <row r="36" ht="68" customHeight="1"/>
    <row r="37" ht="68" customHeight="1"/>
    <row r="38" ht="68" customHeight="1"/>
    <row r="39" ht="68" customHeight="1"/>
  </sheetData>
  <mergeCells count="34">
    <mergeCell ref="D19:G19"/>
    <mergeCell ref="O19:P19"/>
    <mergeCell ref="D20:G20"/>
    <mergeCell ref="O20:P20"/>
    <mergeCell ref="D16:G16"/>
    <mergeCell ref="O16:P16"/>
    <mergeCell ref="D17:G17"/>
    <mergeCell ref="O17:P17"/>
    <mergeCell ref="D18:G18"/>
    <mergeCell ref="O18:P18"/>
    <mergeCell ref="D13:G13"/>
    <mergeCell ref="O13:P13"/>
    <mergeCell ref="D14:G14"/>
    <mergeCell ref="O14:P14"/>
    <mergeCell ref="D15:G15"/>
    <mergeCell ref="O15:P15"/>
    <mergeCell ref="D10:G10"/>
    <mergeCell ref="O10:P10"/>
    <mergeCell ref="D11:G11"/>
    <mergeCell ref="O11:P11"/>
    <mergeCell ref="D12:G12"/>
    <mergeCell ref="O12:P12"/>
    <mergeCell ref="D7:G7"/>
    <mergeCell ref="O7:P7"/>
    <mergeCell ref="D8:G8"/>
    <mergeCell ref="O8:P8"/>
    <mergeCell ref="D9:G9"/>
    <mergeCell ref="O9:P9"/>
    <mergeCell ref="D4:G4"/>
    <mergeCell ref="O4:P4"/>
    <mergeCell ref="D5:G5"/>
    <mergeCell ref="O5:P5"/>
    <mergeCell ref="D6:G6"/>
    <mergeCell ref="O6:P6"/>
  </mergeCells>
  <conditionalFormatting sqref="F2">
    <cfRule type="containsText" dxfId="251" priority="11" operator="containsText" text="POSITIVE">
      <formula>NOT(ISERROR(SEARCH("POSITIVE",F2)))</formula>
    </cfRule>
    <cfRule type="containsText" dxfId="250" priority="12" operator="containsText" text="NEGATIVE">
      <formula>NOT(ISERROR(SEARCH("NEGATIVE",F2)))</formula>
    </cfRule>
  </conditionalFormatting>
  <conditionalFormatting sqref="G2">
    <cfRule type="containsText" dxfId="249" priority="7" operator="containsText" text="VERY HIGH">
      <formula>NOT(ISERROR(SEARCH("VERY HIGH",G2)))</formula>
    </cfRule>
  </conditionalFormatting>
  <conditionalFormatting sqref="H5:H20">
    <cfRule type="containsText" dxfId="248" priority="2" operator="containsText" text="HIGH">
      <formula>NOT(ISERROR(SEARCH("HIGH",H5)))</formula>
    </cfRule>
    <cfRule type="containsText" dxfId="247" priority="3" operator="containsText" text="VERY HIGH">
      <formula>NOT(ISERROR(SEARCH("VERY HIGH",H5)))</formula>
    </cfRule>
  </conditionalFormatting>
  <conditionalFormatting sqref="H2:N2">
    <cfRule type="containsText" dxfId="246" priority="1" operator="containsText" text="MODERATE">
      <formula>NOT(ISERROR(SEARCH("MODERATE",H2)))</formula>
    </cfRule>
    <cfRule type="containsText" dxfId="245" priority="4" operator="containsText" text="Very Low">
      <formula>NOT(ISERROR(SEARCH("Very Low",H2)))</formula>
    </cfRule>
    <cfRule type="containsText" dxfId="244" priority="5" operator="containsText" text="High">
      <formula>NOT(ISERROR(SEARCH("High",H2)))</formula>
    </cfRule>
    <cfRule type="containsText" dxfId="243" priority="6" operator="containsText" text="Very High">
      <formula>NOT(ISERROR(SEARCH("Very High",H2)))</formula>
    </cfRule>
  </conditionalFormatting>
  <conditionalFormatting sqref="O2:Q2">
    <cfRule type="containsText" dxfId="242" priority="8" operator="containsText" text="LOW">
      <formula>NOT(ISERROR(SEARCH("LOW",O2)))</formula>
    </cfRule>
    <cfRule type="containsText" dxfId="241" priority="9" operator="containsText" text="MODERATE">
      <formula>NOT(ISERROR(SEARCH("MODERATE",O2)))</formula>
    </cfRule>
    <cfRule type="containsText" dxfId="240" priority="10" operator="containsText" text="HIGh">
      <formula>NOT(ISERROR(SEARCH("HIGh",O2)))</formula>
    </cfRule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xr:uid="{01EE7415-EA0C-3548-ADCE-B207C5762A39}">
          <x14:formula1>
            <xm:f>METHODOLOGY!$B$9:$B$13</xm:f>
          </x14:formula1>
          <xm:sqref>H5:H20</xm:sqref>
        </x14:dataValidation>
        <x14:dataValidation type="list" allowBlank="1" showInputMessage="1" showErrorMessage="1" xr:uid="{2C377498-A374-BA4E-AAD5-BEE05DD6BFEC}">
          <x14:formula1>
            <xm:f>METHODOLOGY!$B$83:$B$88</xm:f>
          </x14:formula1>
          <xm:sqref>N2</xm:sqref>
        </x14:dataValidation>
        <x14:dataValidation type="list" allowBlank="1" showInputMessage="1" showErrorMessage="1" xr:uid="{976E418C-9AF8-3F49-BC72-6F752E4800C3}">
          <x14:formula1>
            <xm:f>METHODOLOGY!$B$75:$B$80</xm:f>
          </x14:formula1>
          <xm:sqref>M2</xm:sqref>
        </x14:dataValidation>
        <x14:dataValidation type="list" allowBlank="1" showInputMessage="1" showErrorMessage="1" xr:uid="{E57C1E01-C5DB-3E4C-BFC6-3464F4D30E0C}">
          <x14:formula1>
            <xm:f>METHODOLOGY!$B$67:$B$72</xm:f>
          </x14:formula1>
          <xm:sqref>L2</xm:sqref>
        </x14:dataValidation>
        <x14:dataValidation type="list" allowBlank="1" showInputMessage="1" showErrorMessage="1" xr:uid="{F36DA508-2CFF-CF40-81CD-93EA44DAA710}">
          <x14:formula1>
            <xm:f>METHODOLOGY!$B$59:$B$64</xm:f>
          </x14:formula1>
          <xm:sqref>K2</xm:sqref>
        </x14:dataValidation>
        <x14:dataValidation type="list" allowBlank="1" showInputMessage="1" showErrorMessage="1" xr:uid="{2ED5E1FF-8782-904E-BFBD-1F49EE1950C6}">
          <x14:formula1>
            <xm:f>METHODOLOGY!$B$35:$B$40</xm:f>
          </x14:formula1>
          <xm:sqref>J2</xm:sqref>
        </x14:dataValidation>
        <x14:dataValidation type="list" allowBlank="1" showInputMessage="1" showErrorMessage="1" xr:uid="{643D241F-4AC4-CB4F-A4F6-ECDCC39445D5}">
          <x14:formula1>
            <xm:f>METHODOLOGY!$B$43:$B$48</xm:f>
          </x14:formula1>
          <xm:sqref>I2</xm:sqref>
        </x14:dataValidation>
        <x14:dataValidation type="list" allowBlank="1" showInputMessage="1" showErrorMessage="1" xr:uid="{9A053498-78EA-3F48-80F7-B94332A6BC47}">
          <x14:formula1>
            <xm:f>METHODOLOGY!$B$51:$B$56</xm:f>
          </x14:formula1>
          <xm:sqref>H2</xm:sqref>
        </x14:dataValidation>
        <x14:dataValidation type="list" allowBlank="1" showInputMessage="1" showErrorMessage="1" xr:uid="{33C79602-E883-F847-8B14-07F65372437D}">
          <x14:formula1>
            <xm:f>METHODOLOGY!$D$43:$D$48</xm:f>
          </x14:formula1>
          <xm:sqref>I3 I21:I1048576</xm:sqref>
        </x14:dataValidation>
        <x14:dataValidation type="list" allowBlank="1" showInputMessage="1" showErrorMessage="1" xr:uid="{CD9149FD-07CF-0945-90C7-299D25BDFFDD}">
          <x14:formula1>
            <xm:f>METHODOLOGY!$D$51:$D$56</xm:f>
          </x14:formula1>
          <xm:sqref>H3 H21:H1048576</xm:sqref>
        </x14:dataValidation>
        <x14:dataValidation type="list" allowBlank="1" showInputMessage="1" showErrorMessage="1" xr:uid="{7B0D2794-517B-C94C-B440-6BBAF767E18B}">
          <x14:formula1>
            <xm:f>METHODOLOGY!$B$31:$B$32</xm:f>
          </x14:formula1>
          <xm:sqref>F2:F3 F21:F1048576</xm:sqref>
        </x14:dataValidation>
        <x14:dataValidation type="list" allowBlank="1" showInputMessage="1" showErrorMessage="1" xr:uid="{8BF134F1-9FF4-B740-A0DD-9528A615A7F6}">
          <x14:formula1>
            <xm:f>METHODOLOGY!$D$9:$D$13</xm:f>
          </x14:formula1>
          <xm:sqref>G72:G1048576 G2:G3</xm:sqref>
        </x14:dataValidation>
        <x14:dataValidation type="list" allowBlank="1" showInputMessage="1" showErrorMessage="1" xr:uid="{F3A71CA8-1A2D-2E46-AE0E-BCB8390C73E9}">
          <x14:formula1>
            <xm:f>METHODOLOGY!$B$23:$B$28</xm:f>
          </x14:formula1>
          <xm:sqref>E2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9D251-99F8-3A4B-8339-C8DB5CB4C394}">
  <dimension ref="B1:S39"/>
  <sheetViews>
    <sheetView zoomScale="56" workbookViewId="0">
      <selection activeCell="B3" sqref="B3"/>
    </sheetView>
  </sheetViews>
  <sheetFormatPr baseColWidth="10" defaultRowHeight="19"/>
  <cols>
    <col min="1" max="1" width="1.83203125" customWidth="1"/>
    <col min="2" max="2" width="8" customWidth="1"/>
    <col min="3" max="3" width="31.1640625" customWidth="1"/>
    <col min="4" max="4" width="86" customWidth="1"/>
    <col min="5" max="5" width="26.83203125" customWidth="1"/>
    <col min="6" max="6" width="19.33203125" customWidth="1"/>
    <col min="7" max="7" width="19.1640625" customWidth="1"/>
    <col min="8" max="8" width="20.33203125" style="24" customWidth="1"/>
    <col min="9" max="11" width="17.83203125" customWidth="1"/>
    <col min="12" max="12" width="25" customWidth="1"/>
    <col min="13" max="13" width="25.5" customWidth="1"/>
    <col min="14" max="14" width="28.6640625" customWidth="1"/>
    <col min="15" max="15" width="35.6640625" customWidth="1"/>
    <col min="16" max="16" width="72.83203125" style="33" customWidth="1"/>
    <col min="17" max="17" width="7" style="31" hidden="1" customWidth="1"/>
    <col min="18" max="18" width="35" hidden="1" customWidth="1"/>
    <col min="19" max="19" width="24.6640625" hidden="1" customWidth="1"/>
    <col min="20" max="20" width="10.83203125" customWidth="1"/>
  </cols>
  <sheetData>
    <row r="1" spans="2:19" s="2" customFormat="1" ht="138" customHeight="1">
      <c r="B1" s="6" t="s">
        <v>99</v>
      </c>
      <c r="C1" s="6" t="s">
        <v>122</v>
      </c>
      <c r="D1" s="6" t="s">
        <v>1</v>
      </c>
      <c r="E1" s="6" t="s">
        <v>2</v>
      </c>
      <c r="F1" s="6" t="s">
        <v>54</v>
      </c>
      <c r="G1" s="6" t="s">
        <v>3</v>
      </c>
      <c r="H1" s="6" t="s">
        <v>62</v>
      </c>
      <c r="I1" s="6" t="s">
        <v>59</v>
      </c>
      <c r="J1" s="6" t="s">
        <v>61</v>
      </c>
      <c r="K1" s="6" t="s">
        <v>63</v>
      </c>
      <c r="L1" s="6" t="s">
        <v>64</v>
      </c>
      <c r="M1" s="6" t="s">
        <v>65</v>
      </c>
      <c r="N1" s="6" t="s">
        <v>66</v>
      </c>
      <c r="O1" s="6" t="s">
        <v>79</v>
      </c>
      <c r="P1" s="6" t="s">
        <v>121</v>
      </c>
      <c r="Q1" s="29"/>
    </row>
    <row r="2" spans="2:19" s="3" customFormat="1" ht="130" customHeight="1">
      <c r="B2" s="75">
        <v>11</v>
      </c>
      <c r="C2" s="4"/>
      <c r="D2" s="71"/>
      <c r="E2" s="72"/>
      <c r="F2" s="72"/>
      <c r="G2" s="72"/>
      <c r="H2" s="73"/>
      <c r="I2" s="73"/>
      <c r="J2" s="73"/>
      <c r="K2" s="73"/>
      <c r="L2" s="73"/>
      <c r="M2" s="73"/>
      <c r="N2" s="73"/>
      <c r="O2" s="73" t="str">
        <f>IF(S4="LOW",
    IF(S12&lt;4,"LOW",IF(S12&lt;=15,"MODERATE","HIGH")),
IF(S4="MODERATE",
    IF(S12&lt;11,"LOW",IF(S12&lt;=18,"MODERATE","HIGH")),
IF(S4="HIGH",
    IF(S12&lt;15,"LOW",IF(S12&lt;=20,"MODERATE","HIGH")),
"")))</f>
        <v>LOW</v>
      </c>
      <c r="P2" s="37"/>
      <c r="Q2" s="30"/>
    </row>
    <row r="3" spans="2:19" ht="8" customHeight="1">
      <c r="D3" s="7"/>
    </row>
    <row r="4" spans="2:19" s="2" customFormat="1" ht="81" customHeight="1">
      <c r="B4" s="6" t="s">
        <v>99</v>
      </c>
      <c r="C4" s="23" t="s">
        <v>131</v>
      </c>
      <c r="D4" s="62" t="s">
        <v>55</v>
      </c>
      <c r="E4" s="63"/>
      <c r="F4" s="63"/>
      <c r="G4" s="64"/>
      <c r="H4" s="23" t="s">
        <v>3</v>
      </c>
      <c r="I4" s="6" t="s">
        <v>96</v>
      </c>
      <c r="J4" s="6" t="s">
        <v>97</v>
      </c>
      <c r="K4" s="6" t="s">
        <v>98</v>
      </c>
      <c r="L4" s="6" t="s">
        <v>113</v>
      </c>
      <c r="M4" s="6" t="s">
        <v>114</v>
      </c>
      <c r="N4" s="23" t="s">
        <v>115</v>
      </c>
      <c r="O4" s="65" t="s">
        <v>118</v>
      </c>
      <c r="P4" s="66"/>
      <c r="Q4" s="29"/>
      <c r="R4" s="2" t="s">
        <v>95</v>
      </c>
      <c r="S4" s="2" t="str">
        <f>METHODOLOGY!C4</f>
        <v>Low</v>
      </c>
    </row>
    <row r="5" spans="2:19" s="7" customFormat="1" ht="125" customHeight="1">
      <c r="B5" s="8"/>
      <c r="C5" s="8"/>
      <c r="D5" s="61"/>
      <c r="E5" s="61"/>
      <c r="F5" s="61"/>
      <c r="G5" s="61"/>
      <c r="H5" s="34"/>
      <c r="I5" s="35">
        <v>0</v>
      </c>
      <c r="J5" s="36">
        <v>0</v>
      </c>
      <c r="K5" s="36">
        <f>I5*J5</f>
        <v>0</v>
      </c>
      <c r="L5" s="8"/>
      <c r="M5" s="8"/>
      <c r="N5" s="5" t="str">
        <f>IF(H5="VERY HIGH",R14,
IF(H5="HIGH",R15,
IF(H5="MEDIUM",R16,
IF(H5="LOW",R17,
IF(H5="VERY LOW",R18,"")))))</f>
        <v/>
      </c>
      <c r="O5" s="68"/>
      <c r="P5" s="68"/>
      <c r="Q5" s="32"/>
      <c r="R5" s="7" t="s">
        <v>81</v>
      </c>
      <c r="S5" s="7" t="str">
        <f>IF(H2="VERY HIGH",5,IF(H2="HIGH",4,IF(H2="MODERATE",3,IF(H2="LOW",2,IF(H2="VERY LOW",1,"")))))</f>
        <v/>
      </c>
    </row>
    <row r="6" spans="2:19" ht="125" customHeight="1">
      <c r="B6" s="9"/>
      <c r="C6" s="9"/>
      <c r="D6" s="61"/>
      <c r="E6" s="61"/>
      <c r="F6" s="61"/>
      <c r="G6" s="61"/>
      <c r="H6" s="34"/>
      <c r="I6" s="35"/>
      <c r="J6" s="36"/>
      <c r="K6" s="36"/>
      <c r="L6" s="9"/>
      <c r="M6" s="9"/>
      <c r="N6" s="5" t="str">
        <f>IF(H6="VERY HIGH",R14,
IF(H6="HIGH",R15,
IF(H6="MEDIUM",R16,
IF(H6="LOW",R17,
IF(H6="VERY LOW",R18,"")))))</f>
        <v/>
      </c>
      <c r="O6" s="67"/>
      <c r="P6" s="67"/>
      <c r="R6" t="s">
        <v>80</v>
      </c>
      <c r="S6" t="str">
        <f>IF(I2="VERY HIGH",5,IF(I2="HIGH",4,IF(I2="MODERATE",3,IF(I2="LOW",2,IF(I2="VERY LOW",1,"")))))</f>
        <v/>
      </c>
    </row>
    <row r="7" spans="2:19" ht="125" customHeight="1">
      <c r="B7" s="9"/>
      <c r="C7" s="9"/>
      <c r="D7" s="61"/>
      <c r="E7" s="61"/>
      <c r="F7" s="61"/>
      <c r="G7" s="61"/>
      <c r="H7" s="34"/>
      <c r="I7" s="35"/>
      <c r="J7" s="36"/>
      <c r="K7" s="36"/>
      <c r="L7" s="9"/>
      <c r="M7" s="36"/>
      <c r="N7" s="5" t="str">
        <f>IF(H7="VERY HIGH",R14,
IF(H7="HIGH",R15,
IF(H7="MEDIUM",R16,
IF(H7="LOW",R17,
IF(H7="VERY LOW",R18,"")))))</f>
        <v/>
      </c>
      <c r="O7" s="67"/>
      <c r="P7" s="67"/>
      <c r="R7" t="s">
        <v>82</v>
      </c>
      <c r="S7" t="str">
        <f>IF(J2="VERY HIGH",5,IF(J2="HIGH",4,IF(J2="MODERATE",3,IF(J2="LOW",2,IF(J2="VERY LOW",1,"")))))</f>
        <v/>
      </c>
    </row>
    <row r="8" spans="2:19" ht="125" customHeight="1">
      <c r="B8" s="9"/>
      <c r="C8" s="9"/>
      <c r="D8" s="61"/>
      <c r="E8" s="61"/>
      <c r="F8" s="61"/>
      <c r="G8" s="61"/>
      <c r="H8" s="34"/>
      <c r="I8" s="9"/>
      <c r="J8" s="54"/>
      <c r="K8" s="36"/>
      <c r="L8" s="36"/>
      <c r="M8" s="36"/>
      <c r="N8" s="5" t="str">
        <f>IF(H8="VERY HIGH",R14,
IF(H8="HIGH",R15,
IF(H8="MEDIUM",R16,
IF(H8="LOW",R17,
IF(H8="VERY LOW",R18,"")))))</f>
        <v/>
      </c>
      <c r="O8" s="67"/>
      <c r="P8" s="67"/>
      <c r="R8" t="s">
        <v>83</v>
      </c>
      <c r="S8" t="str">
        <f>IF(K2="VERY HIGH",5,IF(K2="HIGH",4,IF(K2="MODERATE",3,IF(K2="LOW",2,IF(K2="VERY LOW",1,"")))))</f>
        <v/>
      </c>
    </row>
    <row r="9" spans="2:19" ht="125" customHeight="1">
      <c r="B9" s="9"/>
      <c r="C9" s="9"/>
      <c r="D9" s="61"/>
      <c r="E9" s="61"/>
      <c r="F9" s="61"/>
      <c r="G9" s="61"/>
      <c r="H9" s="34"/>
      <c r="I9" s="50" t="str">
        <f>IF(H9="VERY HIGH",R17,
IF(H9="HIGH",R18,
IF(H9="MEDIUM",R19,
IF(H9="LOW",R20,
IF(H9="VERY LOW",R21,"")))))</f>
        <v/>
      </c>
      <c r="J9" s="51"/>
      <c r="K9" s="35"/>
      <c r="L9" s="36"/>
      <c r="M9" s="36"/>
      <c r="N9" s="34"/>
      <c r="O9" s="69"/>
      <c r="P9" s="70"/>
      <c r="R9" t="s">
        <v>84</v>
      </c>
      <c r="S9" t="str">
        <f>IF(L2="VERY HIGH",5,IF(L2="HIGH",4,IF(L2="MODERATE",3,IF(L2="LOW",2,IF(L2="VERY LOW",1,"")))))</f>
        <v/>
      </c>
    </row>
    <row r="10" spans="2:19" ht="125" customHeight="1">
      <c r="B10" s="9"/>
      <c r="C10" s="9"/>
      <c r="D10" s="61"/>
      <c r="E10" s="61"/>
      <c r="F10" s="61"/>
      <c r="G10" s="61"/>
      <c r="H10" s="34"/>
      <c r="I10" s="50" t="str">
        <f>IF(H10="VERY HIGH",R17,
IF(H10="HIGH",R18,
IF(H10="MEDIUM",R19,
IF(H10="LOW",R20,
IF(H10="VERY LOW",R21,"")))))</f>
        <v/>
      </c>
      <c r="J10" s="51"/>
      <c r="K10" s="35"/>
      <c r="L10" s="36"/>
      <c r="M10" s="36"/>
      <c r="N10" s="34"/>
      <c r="O10" s="69"/>
      <c r="P10" s="70"/>
      <c r="R10" t="s">
        <v>85</v>
      </c>
      <c r="S10" t="str">
        <f>IF(M2="VERY HIGH",5,IF(M2="HIGH",4,IF(M2="MODERATE",3,IF(M2="LOW",2,IF(M2="VERY LOW",1,"")))))</f>
        <v/>
      </c>
    </row>
    <row r="11" spans="2:19" ht="125" customHeight="1">
      <c r="B11" s="9"/>
      <c r="C11" s="9"/>
      <c r="D11" s="61"/>
      <c r="E11" s="61"/>
      <c r="F11" s="61"/>
      <c r="G11" s="61"/>
      <c r="H11" s="34"/>
      <c r="I11" s="52"/>
      <c r="J11" s="53"/>
      <c r="K11" s="35"/>
      <c r="L11" s="36"/>
      <c r="M11" s="36"/>
      <c r="N11" s="34"/>
      <c r="O11" s="69"/>
      <c r="P11" s="70"/>
      <c r="R11" t="s">
        <v>86</v>
      </c>
      <c r="S11" t="str">
        <f>IF(N2="VERY HIGH",5,IF(N2="HIGH",4,IF(N2="MODERATE",3,IF(N2="LOW",2,IF(N2="VERY LOW",1,"")))))</f>
        <v/>
      </c>
    </row>
    <row r="12" spans="2:19" ht="125" customHeight="1">
      <c r="B12" s="9"/>
      <c r="C12" s="9"/>
      <c r="D12" s="61"/>
      <c r="E12" s="61"/>
      <c r="F12" s="61"/>
      <c r="G12" s="61"/>
      <c r="H12" s="34"/>
      <c r="I12" s="52"/>
      <c r="J12" s="53"/>
      <c r="K12" s="35"/>
      <c r="L12" s="36"/>
      <c r="M12" s="36"/>
      <c r="N12" s="34"/>
      <c r="O12" s="69"/>
      <c r="P12" s="70"/>
      <c r="R12" t="s">
        <v>87</v>
      </c>
      <c r="S12">
        <f>SUM(S5:S11)</f>
        <v>0</v>
      </c>
    </row>
    <row r="13" spans="2:19" ht="125" customHeight="1">
      <c r="B13" s="9"/>
      <c r="C13" s="9"/>
      <c r="D13" s="61"/>
      <c r="E13" s="61"/>
      <c r="F13" s="61"/>
      <c r="G13" s="61"/>
      <c r="H13" s="34"/>
      <c r="I13" s="52"/>
      <c r="J13" s="53"/>
      <c r="K13" s="35"/>
      <c r="L13" s="36"/>
      <c r="M13" s="36"/>
      <c r="N13" s="34"/>
      <c r="O13" s="69"/>
      <c r="P13" s="70"/>
      <c r="R13" t="s">
        <v>116</v>
      </c>
    </row>
    <row r="14" spans="2:19" ht="125" customHeight="1">
      <c r="B14" s="9"/>
      <c r="C14" s="9"/>
      <c r="D14" s="61"/>
      <c r="E14" s="61"/>
      <c r="F14" s="61"/>
      <c r="G14" s="61"/>
      <c r="H14" s="34"/>
      <c r="I14" s="52"/>
      <c r="J14" s="53"/>
      <c r="K14" s="35"/>
      <c r="L14" s="36"/>
      <c r="M14" s="36"/>
      <c r="N14" s="34"/>
      <c r="O14" s="69"/>
      <c r="P14" s="70"/>
      <c r="R14" s="1" t="str">
        <f>METHODOLOGY!C16</f>
        <v>Immediately elevate to senior leadership, implement active mitigation measures, and monitor continuously with frequent status reviews and trigger tracking.</v>
      </c>
      <c r="S14" s="1"/>
    </row>
    <row r="15" spans="2:19" ht="125" customHeight="1">
      <c r="B15" s="9"/>
      <c r="C15" s="9"/>
      <c r="D15" s="61"/>
      <c r="E15" s="61"/>
      <c r="F15" s="61"/>
      <c r="G15" s="61"/>
      <c r="H15" s="34"/>
      <c r="I15" s="52"/>
      <c r="J15" s="53"/>
      <c r="K15" s="35"/>
      <c r="L15" s="36"/>
      <c r="M15" s="36"/>
      <c r="N15" s="34"/>
      <c r="O15" s="69"/>
      <c r="P15" s="70"/>
      <c r="R15" s="28" t="str">
        <f>METHODOLOGY!C17</f>
        <v>Implement defined mitigation actions, and review regularly with scheduled monitoring and trigger checks.</v>
      </c>
      <c r="S15" s="28"/>
    </row>
    <row r="16" spans="2:19" ht="125" customHeight="1">
      <c r="B16" s="9"/>
      <c r="C16" s="9"/>
      <c r="D16" s="61"/>
      <c r="E16" s="61"/>
      <c r="F16" s="61"/>
      <c r="G16" s="61"/>
      <c r="H16" s="34"/>
      <c r="I16" s="52"/>
      <c r="J16" s="53"/>
      <c r="K16" s="35"/>
      <c r="L16" s="36"/>
      <c r="M16" s="36"/>
      <c r="N16" s="34"/>
      <c r="O16" s="69"/>
      <c r="P16" s="70"/>
      <c r="R16" s="28" t="str">
        <f>METHODOLOGY!C18</f>
        <v>Track through normal project reporting cycles, confirm assumptions periodically, and prepare contingency actions if conditions begin to change.</v>
      </c>
      <c r="S16" s="28"/>
    </row>
    <row r="17" spans="2:19" ht="125" customHeight="1">
      <c r="B17" s="9"/>
      <c r="C17" s="9"/>
      <c r="D17" s="61"/>
      <c r="E17" s="61"/>
      <c r="F17" s="61"/>
      <c r="G17" s="61"/>
      <c r="H17" s="34"/>
      <c r="I17" s="52"/>
      <c r="J17" s="53"/>
      <c r="K17" s="35"/>
      <c r="L17" s="36"/>
      <c r="M17" s="36"/>
      <c r="N17" s="34"/>
      <c r="O17" s="69"/>
      <c r="P17" s="70"/>
      <c r="R17" s="28" t="str">
        <f>METHODOLOGY!C19</f>
        <v>Document and monitor during routine project reviews with no immediate mitigation required.</v>
      </c>
      <c r="S17" s="28"/>
    </row>
    <row r="18" spans="2:19" ht="125" customHeight="1">
      <c r="B18" s="9"/>
      <c r="C18" s="9"/>
      <c r="D18" s="61"/>
      <c r="E18" s="61"/>
      <c r="F18" s="61"/>
      <c r="G18" s="61"/>
      <c r="H18" s="34"/>
      <c r="I18" s="52"/>
      <c r="J18" s="53"/>
      <c r="K18" s="35"/>
      <c r="L18" s="36"/>
      <c r="M18" s="36"/>
      <c r="N18" s="34"/>
      <c r="O18" s="69"/>
      <c r="P18" s="70"/>
      <c r="R18" s="28" t="str">
        <f>METHODOLOGY!C20</f>
        <v>Record for awareness and reassess only if project conditions change or new information emerges.</v>
      </c>
      <c r="S18" s="28"/>
    </row>
    <row r="19" spans="2:19" ht="125" customHeight="1">
      <c r="B19" s="9"/>
      <c r="C19" s="9"/>
      <c r="D19" s="61"/>
      <c r="E19" s="61"/>
      <c r="F19" s="61"/>
      <c r="G19" s="61"/>
      <c r="H19" s="34"/>
      <c r="I19" s="52"/>
      <c r="J19" s="53"/>
      <c r="K19" s="35"/>
      <c r="L19" s="36"/>
      <c r="M19" s="36"/>
      <c r="N19" s="34"/>
      <c r="O19" s="69"/>
      <c r="P19" s="70"/>
    </row>
    <row r="20" spans="2:19" ht="125" customHeight="1">
      <c r="B20" s="9"/>
      <c r="C20" s="9"/>
      <c r="D20" s="61"/>
      <c r="E20" s="61"/>
      <c r="F20" s="61"/>
      <c r="G20" s="61"/>
      <c r="H20" s="34"/>
      <c r="I20" s="52"/>
      <c r="J20" s="53"/>
      <c r="K20" s="35"/>
      <c r="L20" s="36"/>
      <c r="M20" s="36"/>
      <c r="N20" s="34"/>
      <c r="O20" s="69"/>
      <c r="P20" s="70"/>
    </row>
    <row r="21" spans="2:19" ht="68" customHeight="1"/>
    <row r="22" spans="2:19" ht="68" customHeight="1"/>
    <row r="23" spans="2:19" ht="68" customHeight="1"/>
    <row r="24" spans="2:19" ht="68" customHeight="1"/>
    <row r="25" spans="2:19" ht="68" customHeight="1"/>
    <row r="26" spans="2:19" ht="68" customHeight="1"/>
    <row r="27" spans="2:19" ht="68" customHeight="1"/>
    <row r="28" spans="2:19" ht="68" customHeight="1"/>
    <row r="29" spans="2:19" ht="68" customHeight="1"/>
    <row r="30" spans="2:19" ht="68" customHeight="1"/>
    <row r="31" spans="2:19" ht="68" customHeight="1"/>
    <row r="32" spans="2:19" ht="68" customHeight="1"/>
    <row r="33" ht="68" customHeight="1"/>
    <row r="34" ht="68" customHeight="1"/>
    <row r="35" ht="68" customHeight="1"/>
    <row r="36" ht="68" customHeight="1"/>
    <row r="37" ht="68" customHeight="1"/>
    <row r="38" ht="68" customHeight="1"/>
    <row r="39" ht="68" customHeight="1"/>
  </sheetData>
  <mergeCells count="34">
    <mergeCell ref="D19:G19"/>
    <mergeCell ref="O19:P19"/>
    <mergeCell ref="D20:G20"/>
    <mergeCell ref="O20:P20"/>
    <mergeCell ref="D16:G16"/>
    <mergeCell ref="O16:P16"/>
    <mergeCell ref="D17:G17"/>
    <mergeCell ref="O17:P17"/>
    <mergeCell ref="D18:G18"/>
    <mergeCell ref="O18:P18"/>
    <mergeCell ref="D13:G13"/>
    <mergeCell ref="O13:P13"/>
    <mergeCell ref="D14:G14"/>
    <mergeCell ref="O14:P14"/>
    <mergeCell ref="D15:G15"/>
    <mergeCell ref="O15:P15"/>
    <mergeCell ref="D10:G10"/>
    <mergeCell ref="O10:P10"/>
    <mergeCell ref="D11:G11"/>
    <mergeCell ref="O11:P11"/>
    <mergeCell ref="D12:G12"/>
    <mergeCell ref="O12:P12"/>
    <mergeCell ref="D7:G7"/>
    <mergeCell ref="O7:P7"/>
    <mergeCell ref="D8:G8"/>
    <mergeCell ref="O8:P8"/>
    <mergeCell ref="D9:G9"/>
    <mergeCell ref="O9:P9"/>
    <mergeCell ref="D4:G4"/>
    <mergeCell ref="O4:P4"/>
    <mergeCell ref="D5:G5"/>
    <mergeCell ref="O5:P5"/>
    <mergeCell ref="D6:G6"/>
    <mergeCell ref="O6:P6"/>
  </mergeCells>
  <conditionalFormatting sqref="F2">
    <cfRule type="containsText" dxfId="227" priority="11" operator="containsText" text="POSITIVE">
      <formula>NOT(ISERROR(SEARCH("POSITIVE",F2)))</formula>
    </cfRule>
    <cfRule type="containsText" dxfId="226" priority="12" operator="containsText" text="NEGATIVE">
      <formula>NOT(ISERROR(SEARCH("NEGATIVE",F2)))</formula>
    </cfRule>
  </conditionalFormatting>
  <conditionalFormatting sqref="G2">
    <cfRule type="containsText" dxfId="225" priority="7" operator="containsText" text="VERY HIGH">
      <formula>NOT(ISERROR(SEARCH("VERY HIGH",G2)))</formula>
    </cfRule>
  </conditionalFormatting>
  <conditionalFormatting sqref="H5:H20">
    <cfRule type="containsText" dxfId="224" priority="2" operator="containsText" text="HIGH">
      <formula>NOT(ISERROR(SEARCH("HIGH",H5)))</formula>
    </cfRule>
    <cfRule type="containsText" dxfId="223" priority="3" operator="containsText" text="VERY HIGH">
      <formula>NOT(ISERROR(SEARCH("VERY HIGH",H5)))</formula>
    </cfRule>
  </conditionalFormatting>
  <conditionalFormatting sqref="H2:N2">
    <cfRule type="containsText" dxfId="222" priority="1" operator="containsText" text="MODERATE">
      <formula>NOT(ISERROR(SEARCH("MODERATE",H2)))</formula>
    </cfRule>
    <cfRule type="containsText" dxfId="221" priority="4" operator="containsText" text="Very Low">
      <formula>NOT(ISERROR(SEARCH("Very Low",H2)))</formula>
    </cfRule>
    <cfRule type="containsText" dxfId="220" priority="5" operator="containsText" text="High">
      <formula>NOT(ISERROR(SEARCH("High",H2)))</formula>
    </cfRule>
    <cfRule type="containsText" dxfId="219" priority="6" operator="containsText" text="Very High">
      <formula>NOT(ISERROR(SEARCH("Very High",H2)))</formula>
    </cfRule>
  </conditionalFormatting>
  <conditionalFormatting sqref="O2:Q2">
    <cfRule type="containsText" dxfId="218" priority="8" operator="containsText" text="LOW">
      <formula>NOT(ISERROR(SEARCH("LOW",O2)))</formula>
    </cfRule>
    <cfRule type="containsText" dxfId="217" priority="9" operator="containsText" text="MODERATE">
      <formula>NOT(ISERROR(SEARCH("MODERATE",O2)))</formula>
    </cfRule>
    <cfRule type="containsText" dxfId="216" priority="10" operator="containsText" text="HIGh">
      <formula>NOT(ISERROR(SEARCH("HIGh",O2)))</formula>
    </cfRule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xr:uid="{814C00A1-1C56-1B4B-B86A-1C5AB26BF013}">
          <x14:formula1>
            <xm:f>METHODOLOGY!$B$23:$B$28</xm:f>
          </x14:formula1>
          <xm:sqref>E2</xm:sqref>
        </x14:dataValidation>
        <x14:dataValidation type="list" allowBlank="1" showInputMessage="1" showErrorMessage="1" xr:uid="{CDA5BA91-C720-A846-8263-EFEF2E31C8E2}">
          <x14:formula1>
            <xm:f>METHODOLOGY!$D$9:$D$13</xm:f>
          </x14:formula1>
          <xm:sqref>G72:G1048576 G2:G3</xm:sqref>
        </x14:dataValidation>
        <x14:dataValidation type="list" allowBlank="1" showInputMessage="1" showErrorMessage="1" xr:uid="{1B537595-055B-2543-BAB4-557E8FFC813C}">
          <x14:formula1>
            <xm:f>METHODOLOGY!$B$31:$B$32</xm:f>
          </x14:formula1>
          <xm:sqref>F2:F3 F21:F1048576</xm:sqref>
        </x14:dataValidation>
        <x14:dataValidation type="list" allowBlank="1" showInputMessage="1" showErrorMessage="1" xr:uid="{11B3D6BA-7728-8D4C-A1D7-9724B4EE4E4F}">
          <x14:formula1>
            <xm:f>METHODOLOGY!$D$51:$D$56</xm:f>
          </x14:formula1>
          <xm:sqref>H3 H21:H1048576</xm:sqref>
        </x14:dataValidation>
        <x14:dataValidation type="list" allowBlank="1" showInputMessage="1" showErrorMessage="1" xr:uid="{BC3D3403-B057-5947-99E3-2DDF6EA910DE}">
          <x14:formula1>
            <xm:f>METHODOLOGY!$D$43:$D$48</xm:f>
          </x14:formula1>
          <xm:sqref>I3 I21:I1048576</xm:sqref>
        </x14:dataValidation>
        <x14:dataValidation type="list" allowBlank="1" showInputMessage="1" showErrorMessage="1" xr:uid="{1A94F563-71A3-CB47-9B3B-9BD855BE8557}">
          <x14:formula1>
            <xm:f>METHODOLOGY!$B$51:$B$56</xm:f>
          </x14:formula1>
          <xm:sqref>H2</xm:sqref>
        </x14:dataValidation>
        <x14:dataValidation type="list" allowBlank="1" showInputMessage="1" showErrorMessage="1" xr:uid="{7C788ECA-093D-5A40-9607-F175C3C8E514}">
          <x14:formula1>
            <xm:f>METHODOLOGY!$B$43:$B$48</xm:f>
          </x14:formula1>
          <xm:sqref>I2</xm:sqref>
        </x14:dataValidation>
        <x14:dataValidation type="list" allowBlank="1" showInputMessage="1" showErrorMessage="1" xr:uid="{BC3CB505-AE22-1E44-9D47-3C3613AF8287}">
          <x14:formula1>
            <xm:f>METHODOLOGY!$B$35:$B$40</xm:f>
          </x14:formula1>
          <xm:sqref>J2</xm:sqref>
        </x14:dataValidation>
        <x14:dataValidation type="list" allowBlank="1" showInputMessage="1" showErrorMessage="1" xr:uid="{B2F5B64A-C922-D54B-886B-C59E9E652C47}">
          <x14:formula1>
            <xm:f>METHODOLOGY!$B$59:$B$64</xm:f>
          </x14:formula1>
          <xm:sqref>K2</xm:sqref>
        </x14:dataValidation>
        <x14:dataValidation type="list" allowBlank="1" showInputMessage="1" showErrorMessage="1" xr:uid="{25F49562-4E1C-6E4E-9FB7-4B21D27F2CB1}">
          <x14:formula1>
            <xm:f>METHODOLOGY!$B$67:$B$72</xm:f>
          </x14:formula1>
          <xm:sqref>L2</xm:sqref>
        </x14:dataValidation>
        <x14:dataValidation type="list" allowBlank="1" showInputMessage="1" showErrorMessage="1" xr:uid="{9BAF5928-7527-574D-931A-0E4F95330D47}">
          <x14:formula1>
            <xm:f>METHODOLOGY!$B$75:$B$80</xm:f>
          </x14:formula1>
          <xm:sqref>M2</xm:sqref>
        </x14:dataValidation>
        <x14:dataValidation type="list" allowBlank="1" showInputMessage="1" showErrorMessage="1" xr:uid="{5B1258A8-9F86-DA41-B113-A80939424247}">
          <x14:formula1>
            <xm:f>METHODOLOGY!$B$83:$B$88</xm:f>
          </x14:formula1>
          <xm:sqref>N2</xm:sqref>
        </x14:dataValidation>
        <x14:dataValidation type="list" allowBlank="1" showInputMessage="1" showErrorMessage="1" xr:uid="{5F2A3199-241D-394D-B852-3960027E2802}">
          <x14:formula1>
            <xm:f>METHODOLOGY!$B$9:$B$13</xm:f>
          </x14:formula1>
          <xm:sqref>H5:H20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F74A6-E5A2-FF4E-AF1D-7DDCA2235E7F}">
  <dimension ref="B1:S39"/>
  <sheetViews>
    <sheetView zoomScale="56" workbookViewId="0">
      <selection activeCell="B3" sqref="B3"/>
    </sheetView>
  </sheetViews>
  <sheetFormatPr baseColWidth="10" defaultRowHeight="19"/>
  <cols>
    <col min="1" max="1" width="1.83203125" customWidth="1"/>
    <col min="2" max="2" width="8" customWidth="1"/>
    <col min="3" max="3" width="31.1640625" customWidth="1"/>
    <col min="4" max="4" width="86" customWidth="1"/>
    <col min="5" max="5" width="26.83203125" customWidth="1"/>
    <col min="6" max="6" width="19.33203125" customWidth="1"/>
    <col min="7" max="7" width="19.1640625" customWidth="1"/>
    <col min="8" max="8" width="20.33203125" style="24" customWidth="1"/>
    <col min="9" max="11" width="17.83203125" customWidth="1"/>
    <col min="12" max="12" width="25" customWidth="1"/>
    <col min="13" max="13" width="25.5" customWidth="1"/>
    <col min="14" max="14" width="28.6640625" customWidth="1"/>
    <col min="15" max="15" width="35.6640625" customWidth="1"/>
    <col min="16" max="16" width="72.83203125" style="33" customWidth="1"/>
    <col min="17" max="17" width="7" style="31" hidden="1" customWidth="1"/>
    <col min="18" max="18" width="35" hidden="1" customWidth="1"/>
    <col min="19" max="19" width="24.6640625" hidden="1" customWidth="1"/>
    <col min="20" max="20" width="10.83203125" customWidth="1"/>
  </cols>
  <sheetData>
    <row r="1" spans="2:19" s="2" customFormat="1" ht="138" customHeight="1">
      <c r="B1" s="6" t="s">
        <v>99</v>
      </c>
      <c r="C1" s="6" t="s">
        <v>122</v>
      </c>
      <c r="D1" s="6" t="s">
        <v>1</v>
      </c>
      <c r="E1" s="6" t="s">
        <v>2</v>
      </c>
      <c r="F1" s="6" t="s">
        <v>54</v>
      </c>
      <c r="G1" s="6" t="s">
        <v>3</v>
      </c>
      <c r="H1" s="6" t="s">
        <v>62</v>
      </c>
      <c r="I1" s="6" t="s">
        <v>59</v>
      </c>
      <c r="J1" s="6" t="s">
        <v>61</v>
      </c>
      <c r="K1" s="6" t="s">
        <v>63</v>
      </c>
      <c r="L1" s="6" t="s">
        <v>64</v>
      </c>
      <c r="M1" s="6" t="s">
        <v>65</v>
      </c>
      <c r="N1" s="6" t="s">
        <v>66</v>
      </c>
      <c r="O1" s="6" t="s">
        <v>79</v>
      </c>
      <c r="P1" s="6" t="s">
        <v>121</v>
      </c>
      <c r="Q1" s="29"/>
    </row>
    <row r="2" spans="2:19" s="3" customFormat="1" ht="130" customHeight="1">
      <c r="B2" s="75">
        <v>12</v>
      </c>
      <c r="C2" s="4"/>
      <c r="D2" s="71"/>
      <c r="E2" s="72"/>
      <c r="F2" s="72"/>
      <c r="G2" s="72"/>
      <c r="H2" s="73"/>
      <c r="I2" s="73"/>
      <c r="J2" s="73"/>
      <c r="K2" s="73"/>
      <c r="L2" s="73"/>
      <c r="M2" s="73"/>
      <c r="N2" s="73"/>
      <c r="O2" s="73" t="str">
        <f>IF(S4="LOW",
    IF(S12&lt;4,"LOW",IF(S12&lt;=15,"MODERATE","HIGH")),
IF(S4="MODERATE",
    IF(S12&lt;11,"LOW",IF(S12&lt;=18,"MODERATE","HIGH")),
IF(S4="HIGH",
    IF(S12&lt;15,"LOW",IF(S12&lt;=20,"MODERATE","HIGH")),
"")))</f>
        <v>LOW</v>
      </c>
      <c r="P2" s="37"/>
      <c r="Q2" s="30"/>
    </row>
    <row r="3" spans="2:19" ht="8" customHeight="1">
      <c r="D3" s="7"/>
    </row>
    <row r="4" spans="2:19" s="2" customFormat="1" ht="81" customHeight="1">
      <c r="B4" s="6" t="s">
        <v>99</v>
      </c>
      <c r="C4" s="23" t="s">
        <v>131</v>
      </c>
      <c r="D4" s="62" t="s">
        <v>55</v>
      </c>
      <c r="E4" s="63"/>
      <c r="F4" s="63"/>
      <c r="G4" s="64"/>
      <c r="H4" s="23" t="s">
        <v>3</v>
      </c>
      <c r="I4" s="6" t="s">
        <v>96</v>
      </c>
      <c r="J4" s="6" t="s">
        <v>97</v>
      </c>
      <c r="K4" s="6" t="s">
        <v>98</v>
      </c>
      <c r="L4" s="6" t="s">
        <v>113</v>
      </c>
      <c r="M4" s="6" t="s">
        <v>114</v>
      </c>
      <c r="N4" s="23" t="s">
        <v>115</v>
      </c>
      <c r="O4" s="65" t="s">
        <v>118</v>
      </c>
      <c r="P4" s="66"/>
      <c r="Q4" s="29"/>
      <c r="R4" s="2" t="s">
        <v>95</v>
      </c>
      <c r="S4" s="2" t="str">
        <f>METHODOLOGY!C4</f>
        <v>Low</v>
      </c>
    </row>
    <row r="5" spans="2:19" s="7" customFormat="1" ht="125" customHeight="1">
      <c r="B5" s="8"/>
      <c r="C5" s="8"/>
      <c r="D5" s="61"/>
      <c r="E5" s="61"/>
      <c r="F5" s="61"/>
      <c r="G5" s="61"/>
      <c r="H5" s="34"/>
      <c r="I5" s="35">
        <v>0</v>
      </c>
      <c r="J5" s="36">
        <v>0</v>
      </c>
      <c r="K5" s="36">
        <f>I5*J5</f>
        <v>0</v>
      </c>
      <c r="L5" s="8"/>
      <c r="M5" s="8"/>
      <c r="N5" s="5" t="str">
        <f>IF(H5="VERY HIGH",R14,
IF(H5="HIGH",R15,
IF(H5="MEDIUM",R16,
IF(H5="LOW",R17,
IF(H5="VERY LOW",R18,"")))))</f>
        <v/>
      </c>
      <c r="O5" s="68"/>
      <c r="P5" s="68"/>
      <c r="Q5" s="32"/>
      <c r="R5" s="7" t="s">
        <v>81</v>
      </c>
      <c r="S5" s="7" t="str">
        <f>IF(H2="VERY HIGH",5,IF(H2="HIGH",4,IF(H2="MODERATE",3,IF(H2="LOW",2,IF(H2="VERY LOW",1,"")))))</f>
        <v/>
      </c>
    </row>
    <row r="6" spans="2:19" ht="125" customHeight="1">
      <c r="B6" s="9"/>
      <c r="C6" s="9"/>
      <c r="D6" s="61"/>
      <c r="E6" s="61"/>
      <c r="F6" s="61"/>
      <c r="G6" s="61"/>
      <c r="H6" s="34"/>
      <c r="I6" s="35"/>
      <c r="J6" s="36"/>
      <c r="K6" s="36"/>
      <c r="L6" s="9"/>
      <c r="M6" s="9"/>
      <c r="N6" s="5" t="str">
        <f>IF(H6="VERY HIGH",R14,
IF(H6="HIGH",R15,
IF(H6="MEDIUM",R16,
IF(H6="LOW",R17,
IF(H6="VERY LOW",R18,"")))))</f>
        <v/>
      </c>
      <c r="O6" s="67"/>
      <c r="P6" s="67"/>
      <c r="R6" t="s">
        <v>80</v>
      </c>
      <c r="S6" t="str">
        <f>IF(I2="VERY HIGH",5,IF(I2="HIGH",4,IF(I2="MODERATE",3,IF(I2="LOW",2,IF(I2="VERY LOW",1,"")))))</f>
        <v/>
      </c>
    </row>
    <row r="7" spans="2:19" ht="125" customHeight="1">
      <c r="B7" s="9"/>
      <c r="C7" s="9"/>
      <c r="D7" s="61"/>
      <c r="E7" s="61"/>
      <c r="F7" s="61"/>
      <c r="G7" s="61"/>
      <c r="H7" s="34"/>
      <c r="I7" s="35"/>
      <c r="J7" s="36"/>
      <c r="K7" s="36"/>
      <c r="L7" s="9"/>
      <c r="M7" s="36"/>
      <c r="N7" s="5" t="str">
        <f>IF(H7="VERY HIGH",R14,
IF(H7="HIGH",R15,
IF(H7="MEDIUM",R16,
IF(H7="LOW",R17,
IF(H7="VERY LOW",R18,"")))))</f>
        <v/>
      </c>
      <c r="O7" s="67"/>
      <c r="P7" s="67"/>
      <c r="R7" t="s">
        <v>82</v>
      </c>
      <c r="S7" t="str">
        <f>IF(J2="VERY HIGH",5,IF(J2="HIGH",4,IF(J2="MODERATE",3,IF(J2="LOW",2,IF(J2="VERY LOW",1,"")))))</f>
        <v/>
      </c>
    </row>
    <row r="8" spans="2:19" ht="125" customHeight="1">
      <c r="B8" s="9"/>
      <c r="C8" s="9"/>
      <c r="D8" s="61"/>
      <c r="E8" s="61"/>
      <c r="F8" s="61"/>
      <c r="G8" s="61"/>
      <c r="H8" s="34"/>
      <c r="I8" s="9"/>
      <c r="J8" s="54"/>
      <c r="K8" s="36"/>
      <c r="L8" s="36"/>
      <c r="M8" s="36"/>
      <c r="N8" s="5" t="str">
        <f>IF(H8="VERY HIGH",R14,
IF(H8="HIGH",R15,
IF(H8="MEDIUM",R16,
IF(H8="LOW",R17,
IF(H8="VERY LOW",R18,"")))))</f>
        <v/>
      </c>
      <c r="O8" s="67"/>
      <c r="P8" s="67"/>
      <c r="R8" t="s">
        <v>83</v>
      </c>
      <c r="S8" t="str">
        <f>IF(K2="VERY HIGH",5,IF(K2="HIGH",4,IF(K2="MODERATE",3,IF(K2="LOW",2,IF(K2="VERY LOW",1,"")))))</f>
        <v/>
      </c>
    </row>
    <row r="9" spans="2:19" ht="125" customHeight="1">
      <c r="B9" s="9"/>
      <c r="C9" s="9"/>
      <c r="D9" s="61"/>
      <c r="E9" s="61"/>
      <c r="F9" s="61"/>
      <c r="G9" s="61"/>
      <c r="H9" s="34"/>
      <c r="I9" s="50" t="str">
        <f>IF(H9="VERY HIGH",R17,
IF(H9="HIGH",R18,
IF(H9="MEDIUM",R19,
IF(H9="LOW",R20,
IF(H9="VERY LOW",R21,"")))))</f>
        <v/>
      </c>
      <c r="J9" s="51"/>
      <c r="K9" s="35"/>
      <c r="L9" s="36"/>
      <c r="M9" s="36"/>
      <c r="N9" s="34"/>
      <c r="O9" s="69"/>
      <c r="P9" s="70"/>
      <c r="R9" t="s">
        <v>84</v>
      </c>
      <c r="S9" t="str">
        <f>IF(L2="VERY HIGH",5,IF(L2="HIGH",4,IF(L2="MODERATE",3,IF(L2="LOW",2,IF(L2="VERY LOW",1,"")))))</f>
        <v/>
      </c>
    </row>
    <row r="10" spans="2:19" ht="125" customHeight="1">
      <c r="B10" s="9"/>
      <c r="C10" s="9"/>
      <c r="D10" s="61"/>
      <c r="E10" s="61"/>
      <c r="F10" s="61"/>
      <c r="G10" s="61"/>
      <c r="H10" s="34"/>
      <c r="I10" s="50" t="str">
        <f>IF(H10="VERY HIGH",R17,
IF(H10="HIGH",R18,
IF(H10="MEDIUM",R19,
IF(H10="LOW",R20,
IF(H10="VERY LOW",R21,"")))))</f>
        <v/>
      </c>
      <c r="J10" s="51"/>
      <c r="K10" s="35"/>
      <c r="L10" s="36"/>
      <c r="M10" s="36"/>
      <c r="N10" s="34"/>
      <c r="O10" s="69"/>
      <c r="P10" s="70"/>
      <c r="R10" t="s">
        <v>85</v>
      </c>
      <c r="S10" t="str">
        <f>IF(M2="VERY HIGH",5,IF(M2="HIGH",4,IF(M2="MODERATE",3,IF(M2="LOW",2,IF(M2="VERY LOW",1,"")))))</f>
        <v/>
      </c>
    </row>
    <row r="11" spans="2:19" ht="125" customHeight="1">
      <c r="B11" s="9"/>
      <c r="C11" s="9"/>
      <c r="D11" s="61"/>
      <c r="E11" s="61"/>
      <c r="F11" s="61"/>
      <c r="G11" s="61"/>
      <c r="H11" s="34"/>
      <c r="I11" s="52"/>
      <c r="J11" s="53"/>
      <c r="K11" s="35"/>
      <c r="L11" s="36"/>
      <c r="M11" s="36"/>
      <c r="N11" s="34"/>
      <c r="O11" s="69"/>
      <c r="P11" s="70"/>
      <c r="R11" t="s">
        <v>86</v>
      </c>
      <c r="S11" t="str">
        <f>IF(N2="VERY HIGH",5,IF(N2="HIGH",4,IF(N2="MODERATE",3,IF(N2="LOW",2,IF(N2="VERY LOW",1,"")))))</f>
        <v/>
      </c>
    </row>
    <row r="12" spans="2:19" ht="125" customHeight="1">
      <c r="B12" s="9"/>
      <c r="C12" s="9"/>
      <c r="D12" s="61"/>
      <c r="E12" s="61"/>
      <c r="F12" s="61"/>
      <c r="G12" s="61"/>
      <c r="H12" s="34"/>
      <c r="I12" s="52"/>
      <c r="J12" s="53"/>
      <c r="K12" s="35"/>
      <c r="L12" s="36"/>
      <c r="M12" s="36"/>
      <c r="N12" s="34"/>
      <c r="O12" s="69"/>
      <c r="P12" s="70"/>
      <c r="R12" t="s">
        <v>87</v>
      </c>
      <c r="S12">
        <f>SUM(S5:S11)</f>
        <v>0</v>
      </c>
    </row>
    <row r="13" spans="2:19" ht="125" customHeight="1">
      <c r="B13" s="9"/>
      <c r="C13" s="9"/>
      <c r="D13" s="61"/>
      <c r="E13" s="61"/>
      <c r="F13" s="61"/>
      <c r="G13" s="61"/>
      <c r="H13" s="34"/>
      <c r="I13" s="52"/>
      <c r="J13" s="53"/>
      <c r="K13" s="35"/>
      <c r="L13" s="36"/>
      <c r="M13" s="36"/>
      <c r="N13" s="34"/>
      <c r="O13" s="69"/>
      <c r="P13" s="70"/>
      <c r="R13" t="s">
        <v>116</v>
      </c>
    </row>
    <row r="14" spans="2:19" ht="125" customHeight="1">
      <c r="B14" s="9"/>
      <c r="C14" s="9"/>
      <c r="D14" s="61"/>
      <c r="E14" s="61"/>
      <c r="F14" s="61"/>
      <c r="G14" s="61"/>
      <c r="H14" s="34"/>
      <c r="I14" s="52"/>
      <c r="J14" s="53"/>
      <c r="K14" s="35"/>
      <c r="L14" s="36"/>
      <c r="M14" s="36"/>
      <c r="N14" s="34"/>
      <c r="O14" s="69"/>
      <c r="P14" s="70"/>
      <c r="R14" s="1" t="str">
        <f>METHODOLOGY!C16</f>
        <v>Immediately elevate to senior leadership, implement active mitigation measures, and monitor continuously with frequent status reviews and trigger tracking.</v>
      </c>
      <c r="S14" s="1"/>
    </row>
    <row r="15" spans="2:19" ht="125" customHeight="1">
      <c r="B15" s="9"/>
      <c r="C15" s="9"/>
      <c r="D15" s="61"/>
      <c r="E15" s="61"/>
      <c r="F15" s="61"/>
      <c r="G15" s="61"/>
      <c r="H15" s="34"/>
      <c r="I15" s="52"/>
      <c r="J15" s="53"/>
      <c r="K15" s="35"/>
      <c r="L15" s="36"/>
      <c r="M15" s="36"/>
      <c r="N15" s="34"/>
      <c r="O15" s="69"/>
      <c r="P15" s="70"/>
      <c r="R15" s="28" t="str">
        <f>METHODOLOGY!C17</f>
        <v>Implement defined mitigation actions, and review regularly with scheduled monitoring and trigger checks.</v>
      </c>
      <c r="S15" s="28"/>
    </row>
    <row r="16" spans="2:19" ht="125" customHeight="1">
      <c r="B16" s="9"/>
      <c r="C16" s="9"/>
      <c r="D16" s="61"/>
      <c r="E16" s="61"/>
      <c r="F16" s="61"/>
      <c r="G16" s="61"/>
      <c r="H16" s="34"/>
      <c r="I16" s="52"/>
      <c r="J16" s="53"/>
      <c r="K16" s="35"/>
      <c r="L16" s="36"/>
      <c r="M16" s="36"/>
      <c r="N16" s="34"/>
      <c r="O16" s="69"/>
      <c r="P16" s="70"/>
      <c r="R16" s="28" t="str">
        <f>METHODOLOGY!C18</f>
        <v>Track through normal project reporting cycles, confirm assumptions periodically, and prepare contingency actions if conditions begin to change.</v>
      </c>
      <c r="S16" s="28"/>
    </row>
    <row r="17" spans="2:19" ht="125" customHeight="1">
      <c r="B17" s="9"/>
      <c r="C17" s="9"/>
      <c r="D17" s="61"/>
      <c r="E17" s="61"/>
      <c r="F17" s="61"/>
      <c r="G17" s="61"/>
      <c r="H17" s="34"/>
      <c r="I17" s="52"/>
      <c r="J17" s="53"/>
      <c r="K17" s="35"/>
      <c r="L17" s="36"/>
      <c r="M17" s="36"/>
      <c r="N17" s="34"/>
      <c r="O17" s="69"/>
      <c r="P17" s="70"/>
      <c r="R17" s="28" t="str">
        <f>METHODOLOGY!C19</f>
        <v>Document and monitor during routine project reviews with no immediate mitigation required.</v>
      </c>
      <c r="S17" s="28"/>
    </row>
    <row r="18" spans="2:19" ht="125" customHeight="1">
      <c r="B18" s="9"/>
      <c r="C18" s="9"/>
      <c r="D18" s="61"/>
      <c r="E18" s="61"/>
      <c r="F18" s="61"/>
      <c r="G18" s="61"/>
      <c r="H18" s="34"/>
      <c r="I18" s="52"/>
      <c r="J18" s="53"/>
      <c r="K18" s="35"/>
      <c r="L18" s="36"/>
      <c r="M18" s="36"/>
      <c r="N18" s="34"/>
      <c r="O18" s="69"/>
      <c r="P18" s="70"/>
      <c r="R18" s="28" t="str">
        <f>METHODOLOGY!C20</f>
        <v>Record for awareness and reassess only if project conditions change or new information emerges.</v>
      </c>
      <c r="S18" s="28"/>
    </row>
    <row r="19" spans="2:19" ht="125" customHeight="1">
      <c r="B19" s="9"/>
      <c r="C19" s="9"/>
      <c r="D19" s="61"/>
      <c r="E19" s="61"/>
      <c r="F19" s="61"/>
      <c r="G19" s="61"/>
      <c r="H19" s="34"/>
      <c r="I19" s="52"/>
      <c r="J19" s="53"/>
      <c r="K19" s="35"/>
      <c r="L19" s="36"/>
      <c r="M19" s="36"/>
      <c r="N19" s="34"/>
      <c r="O19" s="69"/>
      <c r="P19" s="70"/>
    </row>
    <row r="20" spans="2:19" ht="125" customHeight="1">
      <c r="B20" s="9"/>
      <c r="C20" s="9"/>
      <c r="D20" s="61"/>
      <c r="E20" s="61"/>
      <c r="F20" s="61"/>
      <c r="G20" s="61"/>
      <c r="H20" s="34"/>
      <c r="I20" s="52"/>
      <c r="J20" s="53"/>
      <c r="K20" s="35"/>
      <c r="L20" s="36"/>
      <c r="M20" s="36"/>
      <c r="N20" s="34"/>
      <c r="O20" s="69"/>
      <c r="P20" s="70"/>
    </row>
    <row r="21" spans="2:19" ht="68" customHeight="1"/>
    <row r="22" spans="2:19" ht="68" customHeight="1"/>
    <row r="23" spans="2:19" ht="68" customHeight="1"/>
    <row r="24" spans="2:19" ht="68" customHeight="1"/>
    <row r="25" spans="2:19" ht="68" customHeight="1"/>
    <row r="26" spans="2:19" ht="68" customHeight="1"/>
    <row r="27" spans="2:19" ht="68" customHeight="1"/>
    <row r="28" spans="2:19" ht="68" customHeight="1"/>
    <row r="29" spans="2:19" ht="68" customHeight="1"/>
    <row r="30" spans="2:19" ht="68" customHeight="1"/>
    <row r="31" spans="2:19" ht="68" customHeight="1"/>
    <row r="32" spans="2:19" ht="68" customHeight="1"/>
    <row r="33" ht="68" customHeight="1"/>
    <row r="34" ht="68" customHeight="1"/>
    <row r="35" ht="68" customHeight="1"/>
    <row r="36" ht="68" customHeight="1"/>
    <row r="37" ht="68" customHeight="1"/>
    <row r="38" ht="68" customHeight="1"/>
    <row r="39" ht="68" customHeight="1"/>
  </sheetData>
  <mergeCells count="34">
    <mergeCell ref="D19:G19"/>
    <mergeCell ref="O19:P19"/>
    <mergeCell ref="D20:G20"/>
    <mergeCell ref="O20:P20"/>
    <mergeCell ref="D16:G16"/>
    <mergeCell ref="O16:P16"/>
    <mergeCell ref="D17:G17"/>
    <mergeCell ref="O17:P17"/>
    <mergeCell ref="D18:G18"/>
    <mergeCell ref="O18:P18"/>
    <mergeCell ref="D13:G13"/>
    <mergeCell ref="O13:P13"/>
    <mergeCell ref="D14:G14"/>
    <mergeCell ref="O14:P14"/>
    <mergeCell ref="D15:G15"/>
    <mergeCell ref="O15:P15"/>
    <mergeCell ref="D10:G10"/>
    <mergeCell ref="O10:P10"/>
    <mergeCell ref="D11:G11"/>
    <mergeCell ref="O11:P11"/>
    <mergeCell ref="D12:G12"/>
    <mergeCell ref="O12:P12"/>
    <mergeCell ref="D7:G7"/>
    <mergeCell ref="O7:P7"/>
    <mergeCell ref="D8:G8"/>
    <mergeCell ref="O8:P8"/>
    <mergeCell ref="D9:G9"/>
    <mergeCell ref="O9:P9"/>
    <mergeCell ref="D4:G4"/>
    <mergeCell ref="O4:P4"/>
    <mergeCell ref="D5:G5"/>
    <mergeCell ref="O5:P5"/>
    <mergeCell ref="D6:G6"/>
    <mergeCell ref="O6:P6"/>
  </mergeCells>
  <conditionalFormatting sqref="F2">
    <cfRule type="containsText" dxfId="239" priority="11" operator="containsText" text="POSITIVE">
      <formula>NOT(ISERROR(SEARCH("POSITIVE",F2)))</formula>
    </cfRule>
    <cfRule type="containsText" dxfId="238" priority="12" operator="containsText" text="NEGATIVE">
      <formula>NOT(ISERROR(SEARCH("NEGATIVE",F2)))</formula>
    </cfRule>
  </conditionalFormatting>
  <conditionalFormatting sqref="G2">
    <cfRule type="containsText" dxfId="237" priority="7" operator="containsText" text="VERY HIGH">
      <formula>NOT(ISERROR(SEARCH("VERY HIGH",G2)))</formula>
    </cfRule>
  </conditionalFormatting>
  <conditionalFormatting sqref="H5:H20">
    <cfRule type="containsText" dxfId="236" priority="2" operator="containsText" text="HIGH">
      <formula>NOT(ISERROR(SEARCH("HIGH",H5)))</formula>
    </cfRule>
    <cfRule type="containsText" dxfId="235" priority="3" operator="containsText" text="VERY HIGH">
      <formula>NOT(ISERROR(SEARCH("VERY HIGH",H5)))</formula>
    </cfRule>
  </conditionalFormatting>
  <conditionalFormatting sqref="H2:N2">
    <cfRule type="containsText" dxfId="234" priority="1" operator="containsText" text="MODERATE">
      <formula>NOT(ISERROR(SEARCH("MODERATE",H2)))</formula>
    </cfRule>
    <cfRule type="containsText" dxfId="233" priority="4" operator="containsText" text="Very Low">
      <formula>NOT(ISERROR(SEARCH("Very Low",H2)))</formula>
    </cfRule>
    <cfRule type="containsText" dxfId="232" priority="5" operator="containsText" text="High">
      <formula>NOT(ISERROR(SEARCH("High",H2)))</formula>
    </cfRule>
    <cfRule type="containsText" dxfId="231" priority="6" operator="containsText" text="Very High">
      <formula>NOT(ISERROR(SEARCH("Very High",H2)))</formula>
    </cfRule>
  </conditionalFormatting>
  <conditionalFormatting sqref="O2:Q2">
    <cfRule type="containsText" dxfId="230" priority="8" operator="containsText" text="LOW">
      <formula>NOT(ISERROR(SEARCH("LOW",O2)))</formula>
    </cfRule>
    <cfRule type="containsText" dxfId="229" priority="9" operator="containsText" text="MODERATE">
      <formula>NOT(ISERROR(SEARCH("MODERATE",O2)))</formula>
    </cfRule>
    <cfRule type="containsText" dxfId="228" priority="10" operator="containsText" text="HIGh">
      <formula>NOT(ISERROR(SEARCH("HIGh",O2)))</formula>
    </cfRule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xr:uid="{383CE220-4D57-F14C-89BB-7FEFEA0A1EA3}">
          <x14:formula1>
            <xm:f>METHODOLOGY!$B$9:$B$13</xm:f>
          </x14:formula1>
          <xm:sqref>H5:H20</xm:sqref>
        </x14:dataValidation>
        <x14:dataValidation type="list" allowBlank="1" showInputMessage="1" showErrorMessage="1" xr:uid="{721AC7BB-FA42-7C42-88E8-9B1DE847133F}">
          <x14:formula1>
            <xm:f>METHODOLOGY!$B$83:$B$88</xm:f>
          </x14:formula1>
          <xm:sqref>N2</xm:sqref>
        </x14:dataValidation>
        <x14:dataValidation type="list" allowBlank="1" showInputMessage="1" showErrorMessage="1" xr:uid="{B44B3877-BE81-EC4D-A3B7-E324B6D7097A}">
          <x14:formula1>
            <xm:f>METHODOLOGY!$B$75:$B$80</xm:f>
          </x14:formula1>
          <xm:sqref>M2</xm:sqref>
        </x14:dataValidation>
        <x14:dataValidation type="list" allowBlank="1" showInputMessage="1" showErrorMessage="1" xr:uid="{DE2BAA4E-E35D-ED4B-8DF0-6833B81EB65F}">
          <x14:formula1>
            <xm:f>METHODOLOGY!$B$67:$B$72</xm:f>
          </x14:formula1>
          <xm:sqref>L2</xm:sqref>
        </x14:dataValidation>
        <x14:dataValidation type="list" allowBlank="1" showInputMessage="1" showErrorMessage="1" xr:uid="{583EA25B-1299-144B-8ADA-3E2907F3BB31}">
          <x14:formula1>
            <xm:f>METHODOLOGY!$B$59:$B$64</xm:f>
          </x14:formula1>
          <xm:sqref>K2</xm:sqref>
        </x14:dataValidation>
        <x14:dataValidation type="list" allowBlank="1" showInputMessage="1" showErrorMessage="1" xr:uid="{33017602-C911-4D4B-B9AD-E4F7992F645F}">
          <x14:formula1>
            <xm:f>METHODOLOGY!$B$35:$B$40</xm:f>
          </x14:formula1>
          <xm:sqref>J2</xm:sqref>
        </x14:dataValidation>
        <x14:dataValidation type="list" allowBlank="1" showInputMessage="1" showErrorMessage="1" xr:uid="{106CA3CA-FC70-6F4E-98C6-FEE43825CAC9}">
          <x14:formula1>
            <xm:f>METHODOLOGY!$B$43:$B$48</xm:f>
          </x14:formula1>
          <xm:sqref>I2</xm:sqref>
        </x14:dataValidation>
        <x14:dataValidation type="list" allowBlank="1" showInputMessage="1" showErrorMessage="1" xr:uid="{1A404B1A-6E19-714E-B25C-3D9AFD95A774}">
          <x14:formula1>
            <xm:f>METHODOLOGY!$B$51:$B$56</xm:f>
          </x14:formula1>
          <xm:sqref>H2</xm:sqref>
        </x14:dataValidation>
        <x14:dataValidation type="list" allowBlank="1" showInputMessage="1" showErrorMessage="1" xr:uid="{895E4CE9-AF2B-0049-B957-7E4D9B6F8488}">
          <x14:formula1>
            <xm:f>METHODOLOGY!$D$43:$D$48</xm:f>
          </x14:formula1>
          <xm:sqref>I3 I21:I1048576</xm:sqref>
        </x14:dataValidation>
        <x14:dataValidation type="list" allowBlank="1" showInputMessage="1" showErrorMessage="1" xr:uid="{0B830704-F434-4D4C-83E4-9FA227A3581A}">
          <x14:formula1>
            <xm:f>METHODOLOGY!$D$51:$D$56</xm:f>
          </x14:formula1>
          <xm:sqref>H3 H21:H1048576</xm:sqref>
        </x14:dataValidation>
        <x14:dataValidation type="list" allowBlank="1" showInputMessage="1" showErrorMessage="1" xr:uid="{5ECC1F01-9D7A-1C49-91AF-8712EA74AAC3}">
          <x14:formula1>
            <xm:f>METHODOLOGY!$B$31:$B$32</xm:f>
          </x14:formula1>
          <xm:sqref>F2:F3 F21:F1048576</xm:sqref>
        </x14:dataValidation>
        <x14:dataValidation type="list" allowBlank="1" showInputMessage="1" showErrorMessage="1" xr:uid="{56C65D12-53AB-B945-B311-6745081879B2}">
          <x14:formula1>
            <xm:f>METHODOLOGY!$D$9:$D$13</xm:f>
          </x14:formula1>
          <xm:sqref>G72:G1048576 G2:G3</xm:sqref>
        </x14:dataValidation>
        <x14:dataValidation type="list" allowBlank="1" showInputMessage="1" showErrorMessage="1" xr:uid="{0FBFED42-CF93-1140-99BE-2795F6834CD4}">
          <x14:formula1>
            <xm:f>METHODOLOGY!$B$23:$B$28</xm:f>
          </x14:formula1>
          <xm:sqref>E2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8AFE1-C588-5F4E-87F5-EEE2DFD76F21}">
  <dimension ref="B1:S39"/>
  <sheetViews>
    <sheetView zoomScale="56" workbookViewId="0">
      <selection activeCell="B3" sqref="B3"/>
    </sheetView>
  </sheetViews>
  <sheetFormatPr baseColWidth="10" defaultRowHeight="19"/>
  <cols>
    <col min="1" max="1" width="1.83203125" customWidth="1"/>
    <col min="2" max="2" width="8" customWidth="1"/>
    <col min="3" max="3" width="31.1640625" customWidth="1"/>
    <col min="4" max="4" width="86" customWidth="1"/>
    <col min="5" max="5" width="26.83203125" customWidth="1"/>
    <col min="6" max="6" width="19.33203125" customWidth="1"/>
    <col min="7" max="7" width="19.1640625" customWidth="1"/>
    <col min="8" max="8" width="20.33203125" style="24" customWidth="1"/>
    <col min="9" max="11" width="17.83203125" customWidth="1"/>
    <col min="12" max="12" width="25" customWidth="1"/>
    <col min="13" max="13" width="25.5" customWidth="1"/>
    <col min="14" max="14" width="28.6640625" customWidth="1"/>
    <col min="15" max="15" width="35.6640625" customWidth="1"/>
    <col min="16" max="16" width="72.83203125" style="33" customWidth="1"/>
    <col min="17" max="17" width="7" style="31" hidden="1" customWidth="1"/>
    <col min="18" max="18" width="35" hidden="1" customWidth="1"/>
    <col min="19" max="19" width="24.6640625" hidden="1" customWidth="1"/>
    <col min="20" max="20" width="10.83203125" customWidth="1"/>
  </cols>
  <sheetData>
    <row r="1" spans="2:19" s="2" customFormat="1" ht="138" customHeight="1">
      <c r="B1" s="6" t="s">
        <v>99</v>
      </c>
      <c r="C1" s="6" t="s">
        <v>122</v>
      </c>
      <c r="D1" s="6" t="s">
        <v>1</v>
      </c>
      <c r="E1" s="6" t="s">
        <v>2</v>
      </c>
      <c r="F1" s="6" t="s">
        <v>54</v>
      </c>
      <c r="G1" s="6" t="s">
        <v>3</v>
      </c>
      <c r="H1" s="6" t="s">
        <v>62</v>
      </c>
      <c r="I1" s="6" t="s">
        <v>59</v>
      </c>
      <c r="J1" s="6" t="s">
        <v>61</v>
      </c>
      <c r="K1" s="6" t="s">
        <v>63</v>
      </c>
      <c r="L1" s="6" t="s">
        <v>64</v>
      </c>
      <c r="M1" s="6" t="s">
        <v>65</v>
      </c>
      <c r="N1" s="6" t="s">
        <v>66</v>
      </c>
      <c r="O1" s="6" t="s">
        <v>79</v>
      </c>
      <c r="P1" s="6" t="s">
        <v>121</v>
      </c>
      <c r="Q1" s="29"/>
    </row>
    <row r="2" spans="2:19" s="3" customFormat="1" ht="130" customHeight="1">
      <c r="B2" s="75">
        <v>13</v>
      </c>
      <c r="C2" s="4"/>
      <c r="D2" s="71"/>
      <c r="E2" s="72"/>
      <c r="F2" s="72"/>
      <c r="G2" s="72"/>
      <c r="H2" s="73"/>
      <c r="I2" s="73"/>
      <c r="J2" s="73"/>
      <c r="K2" s="73"/>
      <c r="L2" s="73"/>
      <c r="M2" s="73"/>
      <c r="N2" s="73"/>
      <c r="O2" s="73" t="str">
        <f>IF(S4="LOW",
    IF(S12&lt;4,"LOW",IF(S12&lt;=15,"MODERATE","HIGH")),
IF(S4="MODERATE",
    IF(S12&lt;11,"LOW",IF(S12&lt;=18,"MODERATE","HIGH")),
IF(S4="HIGH",
    IF(S12&lt;15,"LOW",IF(S12&lt;=20,"MODERATE","HIGH")),
"")))</f>
        <v>LOW</v>
      </c>
      <c r="P2" s="37"/>
      <c r="Q2" s="30"/>
    </row>
    <row r="3" spans="2:19" ht="8" customHeight="1">
      <c r="D3" s="7"/>
    </row>
    <row r="4" spans="2:19" s="2" customFormat="1" ht="81" customHeight="1">
      <c r="B4" s="6" t="s">
        <v>99</v>
      </c>
      <c r="C4" s="23" t="s">
        <v>131</v>
      </c>
      <c r="D4" s="62" t="s">
        <v>55</v>
      </c>
      <c r="E4" s="63"/>
      <c r="F4" s="63"/>
      <c r="G4" s="64"/>
      <c r="H4" s="23" t="s">
        <v>3</v>
      </c>
      <c r="I4" s="6" t="s">
        <v>96</v>
      </c>
      <c r="J4" s="6" t="s">
        <v>97</v>
      </c>
      <c r="K4" s="6" t="s">
        <v>98</v>
      </c>
      <c r="L4" s="6" t="s">
        <v>113</v>
      </c>
      <c r="M4" s="6" t="s">
        <v>114</v>
      </c>
      <c r="N4" s="23" t="s">
        <v>115</v>
      </c>
      <c r="O4" s="65" t="s">
        <v>118</v>
      </c>
      <c r="P4" s="66"/>
      <c r="Q4" s="29"/>
      <c r="R4" s="2" t="s">
        <v>95</v>
      </c>
      <c r="S4" s="2" t="str">
        <f>METHODOLOGY!C4</f>
        <v>Low</v>
      </c>
    </row>
    <row r="5" spans="2:19" s="7" customFormat="1" ht="125" customHeight="1">
      <c r="B5" s="8"/>
      <c r="C5" s="8"/>
      <c r="D5" s="61"/>
      <c r="E5" s="61"/>
      <c r="F5" s="61"/>
      <c r="G5" s="61"/>
      <c r="H5" s="34"/>
      <c r="I5" s="35">
        <v>0</v>
      </c>
      <c r="J5" s="36">
        <v>0</v>
      </c>
      <c r="K5" s="36">
        <f>I5*J5</f>
        <v>0</v>
      </c>
      <c r="L5" s="8"/>
      <c r="M5" s="8"/>
      <c r="N5" s="5" t="str">
        <f>IF(H5="VERY HIGH",R14,
IF(H5="HIGH",R15,
IF(H5="MEDIUM",R16,
IF(H5="LOW",R17,
IF(H5="VERY LOW",R18,"")))))</f>
        <v/>
      </c>
      <c r="O5" s="68"/>
      <c r="P5" s="68"/>
      <c r="Q5" s="32"/>
      <c r="R5" s="7" t="s">
        <v>81</v>
      </c>
      <c r="S5" s="7" t="str">
        <f>IF(H2="VERY HIGH",5,IF(H2="HIGH",4,IF(H2="MODERATE",3,IF(H2="LOW",2,IF(H2="VERY LOW",1,"")))))</f>
        <v/>
      </c>
    </row>
    <row r="6" spans="2:19" ht="125" customHeight="1">
      <c r="B6" s="9"/>
      <c r="C6" s="9"/>
      <c r="D6" s="61"/>
      <c r="E6" s="61"/>
      <c r="F6" s="61"/>
      <c r="G6" s="61"/>
      <c r="H6" s="34"/>
      <c r="I6" s="35"/>
      <c r="J6" s="36"/>
      <c r="K6" s="36"/>
      <c r="L6" s="9"/>
      <c r="M6" s="9"/>
      <c r="N6" s="5" t="str">
        <f>IF(H6="VERY HIGH",R14,
IF(H6="HIGH",R15,
IF(H6="MEDIUM",R16,
IF(H6="LOW",R17,
IF(H6="VERY LOW",R18,"")))))</f>
        <v/>
      </c>
      <c r="O6" s="67"/>
      <c r="P6" s="67"/>
      <c r="R6" t="s">
        <v>80</v>
      </c>
      <c r="S6" t="str">
        <f>IF(I2="VERY HIGH",5,IF(I2="HIGH",4,IF(I2="MODERATE",3,IF(I2="LOW",2,IF(I2="VERY LOW",1,"")))))</f>
        <v/>
      </c>
    </row>
    <row r="7" spans="2:19" ht="125" customHeight="1">
      <c r="B7" s="9"/>
      <c r="C7" s="9"/>
      <c r="D7" s="61"/>
      <c r="E7" s="61"/>
      <c r="F7" s="61"/>
      <c r="G7" s="61"/>
      <c r="H7" s="34"/>
      <c r="I7" s="35"/>
      <c r="J7" s="36"/>
      <c r="K7" s="36"/>
      <c r="L7" s="9"/>
      <c r="M7" s="36"/>
      <c r="N7" s="5" t="str">
        <f>IF(H7="VERY HIGH",R14,
IF(H7="HIGH",R15,
IF(H7="MEDIUM",R16,
IF(H7="LOW",R17,
IF(H7="VERY LOW",R18,"")))))</f>
        <v/>
      </c>
      <c r="O7" s="67"/>
      <c r="P7" s="67"/>
      <c r="R7" t="s">
        <v>82</v>
      </c>
      <c r="S7" t="str">
        <f>IF(J2="VERY HIGH",5,IF(J2="HIGH",4,IF(J2="MODERATE",3,IF(J2="LOW",2,IF(J2="VERY LOW",1,"")))))</f>
        <v/>
      </c>
    </row>
    <row r="8" spans="2:19" ht="125" customHeight="1">
      <c r="B8" s="9"/>
      <c r="C8" s="9"/>
      <c r="D8" s="61"/>
      <c r="E8" s="61"/>
      <c r="F8" s="61"/>
      <c r="G8" s="61"/>
      <c r="H8" s="34"/>
      <c r="I8" s="9"/>
      <c r="J8" s="54"/>
      <c r="K8" s="36"/>
      <c r="L8" s="36"/>
      <c r="M8" s="36"/>
      <c r="N8" s="5" t="str">
        <f>IF(H8="VERY HIGH",R14,
IF(H8="HIGH",R15,
IF(H8="MEDIUM",R16,
IF(H8="LOW",R17,
IF(H8="VERY LOW",R18,"")))))</f>
        <v/>
      </c>
      <c r="O8" s="67"/>
      <c r="P8" s="67"/>
      <c r="R8" t="s">
        <v>83</v>
      </c>
      <c r="S8" t="str">
        <f>IF(K2="VERY HIGH",5,IF(K2="HIGH",4,IF(K2="MODERATE",3,IF(K2="LOW",2,IF(K2="VERY LOW",1,"")))))</f>
        <v/>
      </c>
    </row>
    <row r="9" spans="2:19" ht="125" customHeight="1">
      <c r="B9" s="9"/>
      <c r="C9" s="9"/>
      <c r="D9" s="61"/>
      <c r="E9" s="61"/>
      <c r="F9" s="61"/>
      <c r="G9" s="61"/>
      <c r="H9" s="34"/>
      <c r="I9" s="50" t="str">
        <f>IF(H9="VERY HIGH",R17,
IF(H9="HIGH",R18,
IF(H9="MEDIUM",R19,
IF(H9="LOW",R20,
IF(H9="VERY LOW",R21,"")))))</f>
        <v/>
      </c>
      <c r="J9" s="51"/>
      <c r="K9" s="35"/>
      <c r="L9" s="36"/>
      <c r="M9" s="36"/>
      <c r="N9" s="34"/>
      <c r="O9" s="69"/>
      <c r="P9" s="70"/>
      <c r="R9" t="s">
        <v>84</v>
      </c>
      <c r="S9" t="str">
        <f>IF(L2="VERY HIGH",5,IF(L2="HIGH",4,IF(L2="MODERATE",3,IF(L2="LOW",2,IF(L2="VERY LOW",1,"")))))</f>
        <v/>
      </c>
    </row>
    <row r="10" spans="2:19" ht="125" customHeight="1">
      <c r="B10" s="9"/>
      <c r="C10" s="9"/>
      <c r="D10" s="61"/>
      <c r="E10" s="61"/>
      <c r="F10" s="61"/>
      <c r="G10" s="61"/>
      <c r="H10" s="34"/>
      <c r="I10" s="50" t="str">
        <f>IF(H10="VERY HIGH",R17,
IF(H10="HIGH",R18,
IF(H10="MEDIUM",R19,
IF(H10="LOW",R20,
IF(H10="VERY LOW",R21,"")))))</f>
        <v/>
      </c>
      <c r="J10" s="51"/>
      <c r="K10" s="35"/>
      <c r="L10" s="36"/>
      <c r="M10" s="36"/>
      <c r="N10" s="34"/>
      <c r="O10" s="69"/>
      <c r="P10" s="70"/>
      <c r="R10" t="s">
        <v>85</v>
      </c>
      <c r="S10" t="str">
        <f>IF(M2="VERY HIGH",5,IF(M2="HIGH",4,IF(M2="MODERATE",3,IF(M2="LOW",2,IF(M2="VERY LOW",1,"")))))</f>
        <v/>
      </c>
    </row>
    <row r="11" spans="2:19" ht="125" customHeight="1">
      <c r="B11" s="9"/>
      <c r="C11" s="9"/>
      <c r="D11" s="61"/>
      <c r="E11" s="61"/>
      <c r="F11" s="61"/>
      <c r="G11" s="61"/>
      <c r="H11" s="34"/>
      <c r="I11" s="52"/>
      <c r="J11" s="53"/>
      <c r="K11" s="35"/>
      <c r="L11" s="36"/>
      <c r="M11" s="36"/>
      <c r="N11" s="34"/>
      <c r="O11" s="69"/>
      <c r="P11" s="70"/>
      <c r="R11" t="s">
        <v>86</v>
      </c>
      <c r="S11" t="str">
        <f>IF(N2="VERY HIGH",5,IF(N2="HIGH",4,IF(N2="MODERATE",3,IF(N2="LOW",2,IF(N2="VERY LOW",1,"")))))</f>
        <v/>
      </c>
    </row>
    <row r="12" spans="2:19" ht="125" customHeight="1">
      <c r="B12" s="9"/>
      <c r="C12" s="9"/>
      <c r="D12" s="61"/>
      <c r="E12" s="61"/>
      <c r="F12" s="61"/>
      <c r="G12" s="61"/>
      <c r="H12" s="34"/>
      <c r="I12" s="52"/>
      <c r="J12" s="53"/>
      <c r="K12" s="35"/>
      <c r="L12" s="36"/>
      <c r="M12" s="36"/>
      <c r="N12" s="34"/>
      <c r="O12" s="69"/>
      <c r="P12" s="70"/>
      <c r="R12" t="s">
        <v>87</v>
      </c>
      <c r="S12">
        <f>SUM(S5:S11)</f>
        <v>0</v>
      </c>
    </row>
    <row r="13" spans="2:19" ht="125" customHeight="1">
      <c r="B13" s="9"/>
      <c r="C13" s="9"/>
      <c r="D13" s="61"/>
      <c r="E13" s="61"/>
      <c r="F13" s="61"/>
      <c r="G13" s="61"/>
      <c r="H13" s="34"/>
      <c r="I13" s="52"/>
      <c r="J13" s="53"/>
      <c r="K13" s="35"/>
      <c r="L13" s="36"/>
      <c r="M13" s="36"/>
      <c r="N13" s="34"/>
      <c r="O13" s="69"/>
      <c r="P13" s="70"/>
      <c r="R13" t="s">
        <v>116</v>
      </c>
    </row>
    <row r="14" spans="2:19" ht="125" customHeight="1">
      <c r="B14" s="9"/>
      <c r="C14" s="9"/>
      <c r="D14" s="61"/>
      <c r="E14" s="61"/>
      <c r="F14" s="61"/>
      <c r="G14" s="61"/>
      <c r="H14" s="34"/>
      <c r="I14" s="52"/>
      <c r="J14" s="53"/>
      <c r="K14" s="35"/>
      <c r="L14" s="36"/>
      <c r="M14" s="36"/>
      <c r="N14" s="34"/>
      <c r="O14" s="69"/>
      <c r="P14" s="70"/>
      <c r="R14" s="1" t="str">
        <f>METHODOLOGY!C16</f>
        <v>Immediately elevate to senior leadership, implement active mitigation measures, and monitor continuously with frequent status reviews and trigger tracking.</v>
      </c>
      <c r="S14" s="1"/>
    </row>
    <row r="15" spans="2:19" ht="125" customHeight="1">
      <c r="B15" s="9"/>
      <c r="C15" s="9"/>
      <c r="D15" s="61"/>
      <c r="E15" s="61"/>
      <c r="F15" s="61"/>
      <c r="G15" s="61"/>
      <c r="H15" s="34"/>
      <c r="I15" s="52"/>
      <c r="J15" s="53"/>
      <c r="K15" s="35"/>
      <c r="L15" s="36"/>
      <c r="M15" s="36"/>
      <c r="N15" s="34"/>
      <c r="O15" s="69"/>
      <c r="P15" s="70"/>
      <c r="R15" s="28" t="str">
        <f>METHODOLOGY!C17</f>
        <v>Implement defined mitigation actions, and review regularly with scheduled monitoring and trigger checks.</v>
      </c>
      <c r="S15" s="28"/>
    </row>
    <row r="16" spans="2:19" ht="125" customHeight="1">
      <c r="B16" s="9"/>
      <c r="C16" s="9"/>
      <c r="D16" s="61"/>
      <c r="E16" s="61"/>
      <c r="F16" s="61"/>
      <c r="G16" s="61"/>
      <c r="H16" s="34"/>
      <c r="I16" s="52"/>
      <c r="J16" s="53"/>
      <c r="K16" s="35"/>
      <c r="L16" s="36"/>
      <c r="M16" s="36"/>
      <c r="N16" s="34"/>
      <c r="O16" s="69"/>
      <c r="P16" s="70"/>
      <c r="R16" s="28" t="str">
        <f>METHODOLOGY!C18</f>
        <v>Track through normal project reporting cycles, confirm assumptions periodically, and prepare contingency actions if conditions begin to change.</v>
      </c>
      <c r="S16" s="28"/>
    </row>
    <row r="17" spans="2:19" ht="125" customHeight="1">
      <c r="B17" s="9"/>
      <c r="C17" s="9"/>
      <c r="D17" s="61"/>
      <c r="E17" s="61"/>
      <c r="F17" s="61"/>
      <c r="G17" s="61"/>
      <c r="H17" s="34"/>
      <c r="I17" s="52"/>
      <c r="J17" s="53"/>
      <c r="K17" s="35"/>
      <c r="L17" s="36"/>
      <c r="M17" s="36"/>
      <c r="N17" s="34"/>
      <c r="O17" s="69"/>
      <c r="P17" s="70"/>
      <c r="R17" s="28" t="str">
        <f>METHODOLOGY!C19</f>
        <v>Document and monitor during routine project reviews with no immediate mitigation required.</v>
      </c>
      <c r="S17" s="28"/>
    </row>
    <row r="18" spans="2:19" ht="125" customHeight="1">
      <c r="B18" s="9"/>
      <c r="C18" s="9"/>
      <c r="D18" s="61"/>
      <c r="E18" s="61"/>
      <c r="F18" s="61"/>
      <c r="G18" s="61"/>
      <c r="H18" s="34"/>
      <c r="I18" s="52"/>
      <c r="J18" s="53"/>
      <c r="K18" s="35"/>
      <c r="L18" s="36"/>
      <c r="M18" s="36"/>
      <c r="N18" s="34"/>
      <c r="O18" s="69"/>
      <c r="P18" s="70"/>
      <c r="R18" s="28" t="str">
        <f>METHODOLOGY!C20</f>
        <v>Record for awareness and reassess only if project conditions change or new information emerges.</v>
      </c>
      <c r="S18" s="28"/>
    </row>
    <row r="19" spans="2:19" ht="125" customHeight="1">
      <c r="B19" s="9"/>
      <c r="C19" s="9"/>
      <c r="D19" s="61"/>
      <c r="E19" s="61"/>
      <c r="F19" s="61"/>
      <c r="G19" s="61"/>
      <c r="H19" s="34"/>
      <c r="I19" s="52"/>
      <c r="J19" s="53"/>
      <c r="K19" s="35"/>
      <c r="L19" s="36"/>
      <c r="M19" s="36"/>
      <c r="N19" s="34"/>
      <c r="O19" s="69"/>
      <c r="P19" s="70"/>
    </row>
    <row r="20" spans="2:19" ht="125" customHeight="1">
      <c r="B20" s="9"/>
      <c r="C20" s="9"/>
      <c r="D20" s="61"/>
      <c r="E20" s="61"/>
      <c r="F20" s="61"/>
      <c r="G20" s="61"/>
      <c r="H20" s="34"/>
      <c r="I20" s="52"/>
      <c r="J20" s="53"/>
      <c r="K20" s="35"/>
      <c r="L20" s="36"/>
      <c r="M20" s="36"/>
      <c r="N20" s="34"/>
      <c r="O20" s="69"/>
      <c r="P20" s="70"/>
    </row>
    <row r="21" spans="2:19" ht="68" customHeight="1"/>
    <row r="22" spans="2:19" ht="68" customHeight="1"/>
    <row r="23" spans="2:19" ht="68" customHeight="1"/>
    <row r="24" spans="2:19" ht="68" customHeight="1"/>
    <row r="25" spans="2:19" ht="68" customHeight="1"/>
    <row r="26" spans="2:19" ht="68" customHeight="1"/>
    <row r="27" spans="2:19" ht="68" customHeight="1"/>
    <row r="28" spans="2:19" ht="68" customHeight="1"/>
    <row r="29" spans="2:19" ht="68" customHeight="1"/>
    <row r="30" spans="2:19" ht="68" customHeight="1"/>
    <row r="31" spans="2:19" ht="68" customHeight="1"/>
    <row r="32" spans="2:19" ht="68" customHeight="1"/>
    <row r="33" ht="68" customHeight="1"/>
    <row r="34" ht="68" customHeight="1"/>
    <row r="35" ht="68" customHeight="1"/>
    <row r="36" ht="68" customHeight="1"/>
    <row r="37" ht="68" customHeight="1"/>
    <row r="38" ht="68" customHeight="1"/>
    <row r="39" ht="68" customHeight="1"/>
  </sheetData>
  <mergeCells count="34">
    <mergeCell ref="D19:G19"/>
    <mergeCell ref="O19:P19"/>
    <mergeCell ref="D20:G20"/>
    <mergeCell ref="O20:P20"/>
    <mergeCell ref="D16:G16"/>
    <mergeCell ref="O16:P16"/>
    <mergeCell ref="D17:G17"/>
    <mergeCell ref="O17:P17"/>
    <mergeCell ref="D18:G18"/>
    <mergeCell ref="O18:P18"/>
    <mergeCell ref="D13:G13"/>
    <mergeCell ref="O13:P13"/>
    <mergeCell ref="D14:G14"/>
    <mergeCell ref="O14:P14"/>
    <mergeCell ref="D15:G15"/>
    <mergeCell ref="O15:P15"/>
    <mergeCell ref="D10:G10"/>
    <mergeCell ref="O10:P10"/>
    <mergeCell ref="D11:G11"/>
    <mergeCell ref="O11:P11"/>
    <mergeCell ref="D12:G12"/>
    <mergeCell ref="O12:P12"/>
    <mergeCell ref="D7:G7"/>
    <mergeCell ref="O7:P7"/>
    <mergeCell ref="D8:G8"/>
    <mergeCell ref="O8:P8"/>
    <mergeCell ref="D9:G9"/>
    <mergeCell ref="O9:P9"/>
    <mergeCell ref="D4:G4"/>
    <mergeCell ref="O4:P4"/>
    <mergeCell ref="D5:G5"/>
    <mergeCell ref="O5:P5"/>
    <mergeCell ref="D6:G6"/>
    <mergeCell ref="O6:P6"/>
  </mergeCells>
  <conditionalFormatting sqref="F2">
    <cfRule type="containsText" dxfId="215" priority="11" operator="containsText" text="POSITIVE">
      <formula>NOT(ISERROR(SEARCH("POSITIVE",F2)))</formula>
    </cfRule>
    <cfRule type="containsText" dxfId="214" priority="12" operator="containsText" text="NEGATIVE">
      <formula>NOT(ISERROR(SEARCH("NEGATIVE",F2)))</formula>
    </cfRule>
  </conditionalFormatting>
  <conditionalFormatting sqref="G2">
    <cfRule type="containsText" dxfId="213" priority="7" operator="containsText" text="VERY HIGH">
      <formula>NOT(ISERROR(SEARCH("VERY HIGH",G2)))</formula>
    </cfRule>
  </conditionalFormatting>
  <conditionalFormatting sqref="H5:H20">
    <cfRule type="containsText" dxfId="212" priority="2" operator="containsText" text="HIGH">
      <formula>NOT(ISERROR(SEARCH("HIGH",H5)))</formula>
    </cfRule>
    <cfRule type="containsText" dxfId="211" priority="3" operator="containsText" text="VERY HIGH">
      <formula>NOT(ISERROR(SEARCH("VERY HIGH",H5)))</formula>
    </cfRule>
  </conditionalFormatting>
  <conditionalFormatting sqref="H2:N2">
    <cfRule type="containsText" dxfId="210" priority="1" operator="containsText" text="MODERATE">
      <formula>NOT(ISERROR(SEARCH("MODERATE",H2)))</formula>
    </cfRule>
    <cfRule type="containsText" dxfId="209" priority="4" operator="containsText" text="Very Low">
      <formula>NOT(ISERROR(SEARCH("Very Low",H2)))</formula>
    </cfRule>
    <cfRule type="containsText" dxfId="208" priority="5" operator="containsText" text="High">
      <formula>NOT(ISERROR(SEARCH("High",H2)))</formula>
    </cfRule>
    <cfRule type="containsText" dxfId="207" priority="6" operator="containsText" text="Very High">
      <formula>NOT(ISERROR(SEARCH("Very High",H2)))</formula>
    </cfRule>
  </conditionalFormatting>
  <conditionalFormatting sqref="O2:Q2">
    <cfRule type="containsText" dxfId="206" priority="8" operator="containsText" text="LOW">
      <formula>NOT(ISERROR(SEARCH("LOW",O2)))</formula>
    </cfRule>
    <cfRule type="containsText" dxfId="205" priority="9" operator="containsText" text="MODERATE">
      <formula>NOT(ISERROR(SEARCH("MODERATE",O2)))</formula>
    </cfRule>
    <cfRule type="containsText" dxfId="204" priority="10" operator="containsText" text="HIGh">
      <formula>NOT(ISERROR(SEARCH("HIGh",O2)))</formula>
    </cfRule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xr:uid="{E4785789-FF04-BD44-AD16-30DE5F1003C9}">
          <x14:formula1>
            <xm:f>METHODOLOGY!$B$9:$B$13</xm:f>
          </x14:formula1>
          <xm:sqref>H5:H20</xm:sqref>
        </x14:dataValidation>
        <x14:dataValidation type="list" allowBlank="1" showInputMessage="1" showErrorMessage="1" xr:uid="{CD9E32FE-5253-C945-BCB4-542A29318486}">
          <x14:formula1>
            <xm:f>METHODOLOGY!$B$83:$B$88</xm:f>
          </x14:formula1>
          <xm:sqref>N2</xm:sqref>
        </x14:dataValidation>
        <x14:dataValidation type="list" allowBlank="1" showInputMessage="1" showErrorMessage="1" xr:uid="{704F611B-7E7F-AD4C-B58E-75569AE0B1AE}">
          <x14:formula1>
            <xm:f>METHODOLOGY!$B$75:$B$80</xm:f>
          </x14:formula1>
          <xm:sqref>M2</xm:sqref>
        </x14:dataValidation>
        <x14:dataValidation type="list" allowBlank="1" showInputMessage="1" showErrorMessage="1" xr:uid="{7D96D8C4-1922-F84E-80C4-95945F051A2D}">
          <x14:formula1>
            <xm:f>METHODOLOGY!$B$67:$B$72</xm:f>
          </x14:formula1>
          <xm:sqref>L2</xm:sqref>
        </x14:dataValidation>
        <x14:dataValidation type="list" allowBlank="1" showInputMessage="1" showErrorMessage="1" xr:uid="{973A02D8-6598-1643-8055-E31345D5225B}">
          <x14:formula1>
            <xm:f>METHODOLOGY!$B$59:$B$64</xm:f>
          </x14:formula1>
          <xm:sqref>K2</xm:sqref>
        </x14:dataValidation>
        <x14:dataValidation type="list" allowBlank="1" showInputMessage="1" showErrorMessage="1" xr:uid="{0F0625A6-A635-F140-9BAD-B0655C4F6C4C}">
          <x14:formula1>
            <xm:f>METHODOLOGY!$B$35:$B$40</xm:f>
          </x14:formula1>
          <xm:sqref>J2</xm:sqref>
        </x14:dataValidation>
        <x14:dataValidation type="list" allowBlank="1" showInputMessage="1" showErrorMessage="1" xr:uid="{F82495BF-BC69-0346-9282-91A1B39979DF}">
          <x14:formula1>
            <xm:f>METHODOLOGY!$B$43:$B$48</xm:f>
          </x14:formula1>
          <xm:sqref>I2</xm:sqref>
        </x14:dataValidation>
        <x14:dataValidation type="list" allowBlank="1" showInputMessage="1" showErrorMessage="1" xr:uid="{88EEB796-A6FA-E947-929E-2AB154177590}">
          <x14:formula1>
            <xm:f>METHODOLOGY!$B$51:$B$56</xm:f>
          </x14:formula1>
          <xm:sqref>H2</xm:sqref>
        </x14:dataValidation>
        <x14:dataValidation type="list" allowBlank="1" showInputMessage="1" showErrorMessage="1" xr:uid="{280A059E-65E3-894D-ADA7-3F566CE39084}">
          <x14:formula1>
            <xm:f>METHODOLOGY!$D$43:$D$48</xm:f>
          </x14:formula1>
          <xm:sqref>I3 I21:I1048576</xm:sqref>
        </x14:dataValidation>
        <x14:dataValidation type="list" allowBlank="1" showInputMessage="1" showErrorMessage="1" xr:uid="{A618D708-291F-004A-BECB-60B6F44E932B}">
          <x14:formula1>
            <xm:f>METHODOLOGY!$D$51:$D$56</xm:f>
          </x14:formula1>
          <xm:sqref>H3 H21:H1048576</xm:sqref>
        </x14:dataValidation>
        <x14:dataValidation type="list" allowBlank="1" showInputMessage="1" showErrorMessage="1" xr:uid="{757CA2A5-91C0-3C44-A0D9-D6799F77A2F2}">
          <x14:formula1>
            <xm:f>METHODOLOGY!$B$31:$B$32</xm:f>
          </x14:formula1>
          <xm:sqref>F2:F3 F21:F1048576</xm:sqref>
        </x14:dataValidation>
        <x14:dataValidation type="list" allowBlank="1" showInputMessage="1" showErrorMessage="1" xr:uid="{6D396CFE-2DAC-844A-BA79-03226B3647D3}">
          <x14:formula1>
            <xm:f>METHODOLOGY!$D$9:$D$13</xm:f>
          </x14:formula1>
          <xm:sqref>G72:G1048576 G2:G3</xm:sqref>
        </x14:dataValidation>
        <x14:dataValidation type="list" allowBlank="1" showInputMessage="1" showErrorMessage="1" xr:uid="{6701BD11-AB0A-B44D-8D52-53833FDA123C}">
          <x14:formula1>
            <xm:f>METHODOLOGY!$B$23:$B$28</xm:f>
          </x14:formula1>
          <xm:sqref>E2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71300-0967-FC42-86D9-A102E7C6B7A8}">
  <dimension ref="B1:S39"/>
  <sheetViews>
    <sheetView zoomScale="56" workbookViewId="0">
      <selection activeCell="B3" sqref="B3"/>
    </sheetView>
  </sheetViews>
  <sheetFormatPr baseColWidth="10" defaultRowHeight="19"/>
  <cols>
    <col min="1" max="1" width="1.83203125" customWidth="1"/>
    <col min="2" max="2" width="8" customWidth="1"/>
    <col min="3" max="3" width="31.1640625" customWidth="1"/>
    <col min="4" max="4" width="86" customWidth="1"/>
    <col min="5" max="5" width="26.83203125" customWidth="1"/>
    <col min="6" max="6" width="19.33203125" customWidth="1"/>
    <col min="7" max="7" width="19.1640625" customWidth="1"/>
    <col min="8" max="8" width="20.33203125" style="24" customWidth="1"/>
    <col min="9" max="11" width="17.83203125" customWidth="1"/>
    <col min="12" max="12" width="25" customWidth="1"/>
    <col min="13" max="13" width="25.5" customWidth="1"/>
    <col min="14" max="14" width="28.6640625" customWidth="1"/>
    <col min="15" max="15" width="35.6640625" customWidth="1"/>
    <col min="16" max="16" width="72.83203125" style="33" customWidth="1"/>
    <col min="17" max="17" width="7" style="31" hidden="1" customWidth="1"/>
    <col min="18" max="18" width="35" hidden="1" customWidth="1"/>
    <col min="19" max="19" width="24.6640625" hidden="1" customWidth="1"/>
    <col min="20" max="20" width="10.83203125" customWidth="1"/>
  </cols>
  <sheetData>
    <row r="1" spans="2:19" s="2" customFormat="1" ht="138" customHeight="1">
      <c r="B1" s="6" t="s">
        <v>99</v>
      </c>
      <c r="C1" s="6" t="s">
        <v>122</v>
      </c>
      <c r="D1" s="6" t="s">
        <v>1</v>
      </c>
      <c r="E1" s="6" t="s">
        <v>2</v>
      </c>
      <c r="F1" s="6" t="s">
        <v>54</v>
      </c>
      <c r="G1" s="6" t="s">
        <v>3</v>
      </c>
      <c r="H1" s="6" t="s">
        <v>62</v>
      </c>
      <c r="I1" s="6" t="s">
        <v>59</v>
      </c>
      <c r="J1" s="6" t="s">
        <v>61</v>
      </c>
      <c r="K1" s="6" t="s">
        <v>63</v>
      </c>
      <c r="L1" s="6" t="s">
        <v>64</v>
      </c>
      <c r="M1" s="6" t="s">
        <v>65</v>
      </c>
      <c r="N1" s="6" t="s">
        <v>66</v>
      </c>
      <c r="O1" s="6" t="s">
        <v>79</v>
      </c>
      <c r="P1" s="6" t="s">
        <v>121</v>
      </c>
      <c r="Q1" s="29"/>
    </row>
    <row r="2" spans="2:19" s="3" customFormat="1" ht="130" customHeight="1">
      <c r="B2" s="75">
        <v>14</v>
      </c>
      <c r="C2" s="4"/>
      <c r="D2" s="71"/>
      <c r="E2" s="72"/>
      <c r="F2" s="72"/>
      <c r="G2" s="72"/>
      <c r="H2" s="73"/>
      <c r="I2" s="73"/>
      <c r="J2" s="73"/>
      <c r="K2" s="73"/>
      <c r="L2" s="73"/>
      <c r="M2" s="73"/>
      <c r="N2" s="73"/>
      <c r="O2" s="73" t="str">
        <f>IF(S4="LOW",
    IF(S12&lt;4,"LOW",IF(S12&lt;=15,"MODERATE","HIGH")),
IF(S4="MODERATE",
    IF(S12&lt;11,"LOW",IF(S12&lt;=18,"MODERATE","HIGH")),
IF(S4="HIGH",
    IF(S12&lt;15,"LOW",IF(S12&lt;=20,"MODERATE","HIGH")),
"")))</f>
        <v>LOW</v>
      </c>
      <c r="P2" s="37"/>
      <c r="Q2" s="30"/>
    </row>
    <row r="3" spans="2:19" ht="8" customHeight="1">
      <c r="D3" s="7"/>
    </row>
    <row r="4" spans="2:19" s="2" customFormat="1" ht="81" customHeight="1">
      <c r="B4" s="6" t="s">
        <v>99</v>
      </c>
      <c r="C4" s="23" t="s">
        <v>131</v>
      </c>
      <c r="D4" s="62" t="s">
        <v>55</v>
      </c>
      <c r="E4" s="63"/>
      <c r="F4" s="63"/>
      <c r="G4" s="64"/>
      <c r="H4" s="23" t="s">
        <v>3</v>
      </c>
      <c r="I4" s="6" t="s">
        <v>96</v>
      </c>
      <c r="J4" s="6" t="s">
        <v>97</v>
      </c>
      <c r="K4" s="6" t="s">
        <v>98</v>
      </c>
      <c r="L4" s="6" t="s">
        <v>113</v>
      </c>
      <c r="M4" s="6" t="s">
        <v>114</v>
      </c>
      <c r="N4" s="23" t="s">
        <v>115</v>
      </c>
      <c r="O4" s="65" t="s">
        <v>118</v>
      </c>
      <c r="P4" s="66"/>
      <c r="Q4" s="29"/>
      <c r="R4" s="2" t="s">
        <v>95</v>
      </c>
      <c r="S4" s="2" t="str">
        <f>METHODOLOGY!C4</f>
        <v>Low</v>
      </c>
    </row>
    <row r="5" spans="2:19" s="7" customFormat="1" ht="125" customHeight="1">
      <c r="B5" s="8"/>
      <c r="C5" s="8"/>
      <c r="D5" s="61"/>
      <c r="E5" s="61"/>
      <c r="F5" s="61"/>
      <c r="G5" s="61"/>
      <c r="H5" s="34"/>
      <c r="I5" s="35">
        <v>0</v>
      </c>
      <c r="J5" s="36">
        <v>0</v>
      </c>
      <c r="K5" s="36">
        <f>I5*J5</f>
        <v>0</v>
      </c>
      <c r="L5" s="8"/>
      <c r="M5" s="8"/>
      <c r="N5" s="5" t="str">
        <f>IF(H5="VERY HIGH",R14,
IF(H5="HIGH",R15,
IF(H5="MEDIUM",R16,
IF(H5="LOW",R17,
IF(H5="VERY LOW",R18,"")))))</f>
        <v/>
      </c>
      <c r="O5" s="68"/>
      <c r="P5" s="68"/>
      <c r="Q5" s="32"/>
      <c r="R5" s="7" t="s">
        <v>81</v>
      </c>
      <c r="S5" s="7" t="str">
        <f>IF(H2="VERY HIGH",5,IF(H2="HIGH",4,IF(H2="MODERATE",3,IF(H2="LOW",2,IF(H2="VERY LOW",1,"")))))</f>
        <v/>
      </c>
    </row>
    <row r="6" spans="2:19" ht="125" customHeight="1">
      <c r="B6" s="9"/>
      <c r="C6" s="9"/>
      <c r="D6" s="61"/>
      <c r="E6" s="61"/>
      <c r="F6" s="61"/>
      <c r="G6" s="61"/>
      <c r="H6" s="34"/>
      <c r="I6" s="35"/>
      <c r="J6" s="36"/>
      <c r="K6" s="36"/>
      <c r="L6" s="9"/>
      <c r="M6" s="9"/>
      <c r="N6" s="5" t="str">
        <f>IF(H6="VERY HIGH",R14,
IF(H6="HIGH",R15,
IF(H6="MEDIUM",R16,
IF(H6="LOW",R17,
IF(H6="VERY LOW",R18,"")))))</f>
        <v/>
      </c>
      <c r="O6" s="67"/>
      <c r="P6" s="67"/>
      <c r="R6" t="s">
        <v>80</v>
      </c>
      <c r="S6" t="str">
        <f>IF(I2="VERY HIGH",5,IF(I2="HIGH",4,IF(I2="MODERATE",3,IF(I2="LOW",2,IF(I2="VERY LOW",1,"")))))</f>
        <v/>
      </c>
    </row>
    <row r="7" spans="2:19" ht="125" customHeight="1">
      <c r="B7" s="9"/>
      <c r="C7" s="9"/>
      <c r="D7" s="61"/>
      <c r="E7" s="61"/>
      <c r="F7" s="61"/>
      <c r="G7" s="61"/>
      <c r="H7" s="34"/>
      <c r="I7" s="35"/>
      <c r="J7" s="36"/>
      <c r="K7" s="36"/>
      <c r="L7" s="9"/>
      <c r="M7" s="36"/>
      <c r="N7" s="5" t="str">
        <f>IF(H7="VERY HIGH",R14,
IF(H7="HIGH",R15,
IF(H7="MEDIUM",R16,
IF(H7="LOW",R17,
IF(H7="VERY LOW",R18,"")))))</f>
        <v/>
      </c>
      <c r="O7" s="67"/>
      <c r="P7" s="67"/>
      <c r="R7" t="s">
        <v>82</v>
      </c>
      <c r="S7" t="str">
        <f>IF(J2="VERY HIGH",5,IF(J2="HIGH",4,IF(J2="MODERATE",3,IF(J2="LOW",2,IF(J2="VERY LOW",1,"")))))</f>
        <v/>
      </c>
    </row>
    <row r="8" spans="2:19" ht="125" customHeight="1">
      <c r="B8" s="9"/>
      <c r="C8" s="9"/>
      <c r="D8" s="61"/>
      <c r="E8" s="61"/>
      <c r="F8" s="61"/>
      <c r="G8" s="61"/>
      <c r="H8" s="34"/>
      <c r="I8" s="9"/>
      <c r="J8" s="54"/>
      <c r="K8" s="36"/>
      <c r="L8" s="36"/>
      <c r="M8" s="36"/>
      <c r="N8" s="5" t="str">
        <f>IF(H8="VERY HIGH",R14,
IF(H8="HIGH",R15,
IF(H8="MEDIUM",R16,
IF(H8="LOW",R17,
IF(H8="VERY LOW",R18,"")))))</f>
        <v/>
      </c>
      <c r="O8" s="67"/>
      <c r="P8" s="67"/>
      <c r="R8" t="s">
        <v>83</v>
      </c>
      <c r="S8" t="str">
        <f>IF(K2="VERY HIGH",5,IF(K2="HIGH",4,IF(K2="MODERATE",3,IF(K2="LOW",2,IF(K2="VERY LOW",1,"")))))</f>
        <v/>
      </c>
    </row>
    <row r="9" spans="2:19" ht="125" customHeight="1">
      <c r="B9" s="9"/>
      <c r="C9" s="9"/>
      <c r="D9" s="61"/>
      <c r="E9" s="61"/>
      <c r="F9" s="61"/>
      <c r="G9" s="61"/>
      <c r="H9" s="34"/>
      <c r="I9" s="50" t="str">
        <f>IF(H9="VERY HIGH",R17,
IF(H9="HIGH",R18,
IF(H9="MEDIUM",R19,
IF(H9="LOW",R20,
IF(H9="VERY LOW",R21,"")))))</f>
        <v/>
      </c>
      <c r="J9" s="51"/>
      <c r="K9" s="35"/>
      <c r="L9" s="36"/>
      <c r="M9" s="36"/>
      <c r="N9" s="34"/>
      <c r="O9" s="69"/>
      <c r="P9" s="70"/>
      <c r="R9" t="s">
        <v>84</v>
      </c>
      <c r="S9" t="str">
        <f>IF(L2="VERY HIGH",5,IF(L2="HIGH",4,IF(L2="MODERATE",3,IF(L2="LOW",2,IF(L2="VERY LOW",1,"")))))</f>
        <v/>
      </c>
    </row>
    <row r="10" spans="2:19" ht="125" customHeight="1">
      <c r="B10" s="9"/>
      <c r="C10" s="9"/>
      <c r="D10" s="61"/>
      <c r="E10" s="61"/>
      <c r="F10" s="61"/>
      <c r="G10" s="61"/>
      <c r="H10" s="34"/>
      <c r="I10" s="50" t="str">
        <f>IF(H10="VERY HIGH",R17,
IF(H10="HIGH",R18,
IF(H10="MEDIUM",R19,
IF(H10="LOW",R20,
IF(H10="VERY LOW",R21,"")))))</f>
        <v/>
      </c>
      <c r="J10" s="51"/>
      <c r="K10" s="35"/>
      <c r="L10" s="36"/>
      <c r="M10" s="36"/>
      <c r="N10" s="34"/>
      <c r="O10" s="69"/>
      <c r="P10" s="70"/>
      <c r="R10" t="s">
        <v>85</v>
      </c>
      <c r="S10" t="str">
        <f>IF(M2="VERY HIGH",5,IF(M2="HIGH",4,IF(M2="MODERATE",3,IF(M2="LOW",2,IF(M2="VERY LOW",1,"")))))</f>
        <v/>
      </c>
    </row>
    <row r="11" spans="2:19" ht="125" customHeight="1">
      <c r="B11" s="9"/>
      <c r="C11" s="9"/>
      <c r="D11" s="61"/>
      <c r="E11" s="61"/>
      <c r="F11" s="61"/>
      <c r="G11" s="61"/>
      <c r="H11" s="34"/>
      <c r="I11" s="52"/>
      <c r="J11" s="53"/>
      <c r="K11" s="35"/>
      <c r="L11" s="36"/>
      <c r="M11" s="36"/>
      <c r="N11" s="34"/>
      <c r="O11" s="69"/>
      <c r="P11" s="70"/>
      <c r="R11" t="s">
        <v>86</v>
      </c>
      <c r="S11" t="str">
        <f>IF(N2="VERY HIGH",5,IF(N2="HIGH",4,IF(N2="MODERATE",3,IF(N2="LOW",2,IF(N2="VERY LOW",1,"")))))</f>
        <v/>
      </c>
    </row>
    <row r="12" spans="2:19" ht="125" customHeight="1">
      <c r="B12" s="9"/>
      <c r="C12" s="9"/>
      <c r="D12" s="61"/>
      <c r="E12" s="61"/>
      <c r="F12" s="61"/>
      <c r="G12" s="61"/>
      <c r="H12" s="34"/>
      <c r="I12" s="52"/>
      <c r="J12" s="53"/>
      <c r="K12" s="35"/>
      <c r="L12" s="36"/>
      <c r="M12" s="36"/>
      <c r="N12" s="34"/>
      <c r="O12" s="69"/>
      <c r="P12" s="70"/>
      <c r="R12" t="s">
        <v>87</v>
      </c>
      <c r="S12">
        <f>SUM(S5:S11)</f>
        <v>0</v>
      </c>
    </row>
    <row r="13" spans="2:19" ht="125" customHeight="1">
      <c r="B13" s="9"/>
      <c r="C13" s="9"/>
      <c r="D13" s="61"/>
      <c r="E13" s="61"/>
      <c r="F13" s="61"/>
      <c r="G13" s="61"/>
      <c r="H13" s="34"/>
      <c r="I13" s="52"/>
      <c r="J13" s="53"/>
      <c r="K13" s="35"/>
      <c r="L13" s="36"/>
      <c r="M13" s="36"/>
      <c r="N13" s="34"/>
      <c r="O13" s="69"/>
      <c r="P13" s="70"/>
      <c r="R13" t="s">
        <v>116</v>
      </c>
    </row>
    <row r="14" spans="2:19" ht="125" customHeight="1">
      <c r="B14" s="9"/>
      <c r="C14" s="9"/>
      <c r="D14" s="61"/>
      <c r="E14" s="61"/>
      <c r="F14" s="61"/>
      <c r="G14" s="61"/>
      <c r="H14" s="34"/>
      <c r="I14" s="52"/>
      <c r="J14" s="53"/>
      <c r="K14" s="35"/>
      <c r="L14" s="36"/>
      <c r="M14" s="36"/>
      <c r="N14" s="34"/>
      <c r="O14" s="69"/>
      <c r="P14" s="70"/>
      <c r="R14" s="1" t="str">
        <f>METHODOLOGY!C16</f>
        <v>Immediately elevate to senior leadership, implement active mitigation measures, and monitor continuously with frequent status reviews and trigger tracking.</v>
      </c>
      <c r="S14" s="1"/>
    </row>
    <row r="15" spans="2:19" ht="125" customHeight="1">
      <c r="B15" s="9"/>
      <c r="C15" s="9"/>
      <c r="D15" s="61"/>
      <c r="E15" s="61"/>
      <c r="F15" s="61"/>
      <c r="G15" s="61"/>
      <c r="H15" s="34"/>
      <c r="I15" s="52"/>
      <c r="J15" s="53"/>
      <c r="K15" s="35"/>
      <c r="L15" s="36"/>
      <c r="M15" s="36"/>
      <c r="N15" s="34"/>
      <c r="O15" s="69"/>
      <c r="P15" s="70"/>
      <c r="R15" s="28" t="str">
        <f>METHODOLOGY!C17</f>
        <v>Implement defined mitigation actions, and review regularly with scheduled monitoring and trigger checks.</v>
      </c>
      <c r="S15" s="28"/>
    </row>
    <row r="16" spans="2:19" ht="125" customHeight="1">
      <c r="B16" s="9"/>
      <c r="C16" s="9"/>
      <c r="D16" s="61"/>
      <c r="E16" s="61"/>
      <c r="F16" s="61"/>
      <c r="G16" s="61"/>
      <c r="H16" s="34"/>
      <c r="I16" s="52"/>
      <c r="J16" s="53"/>
      <c r="K16" s="35"/>
      <c r="L16" s="36"/>
      <c r="M16" s="36"/>
      <c r="N16" s="34"/>
      <c r="O16" s="69"/>
      <c r="P16" s="70"/>
      <c r="R16" s="28" t="str">
        <f>METHODOLOGY!C18</f>
        <v>Track through normal project reporting cycles, confirm assumptions periodically, and prepare contingency actions if conditions begin to change.</v>
      </c>
      <c r="S16" s="28"/>
    </row>
    <row r="17" spans="2:19" ht="125" customHeight="1">
      <c r="B17" s="9"/>
      <c r="C17" s="9"/>
      <c r="D17" s="61"/>
      <c r="E17" s="61"/>
      <c r="F17" s="61"/>
      <c r="G17" s="61"/>
      <c r="H17" s="34"/>
      <c r="I17" s="52"/>
      <c r="J17" s="53"/>
      <c r="K17" s="35"/>
      <c r="L17" s="36"/>
      <c r="M17" s="36"/>
      <c r="N17" s="34"/>
      <c r="O17" s="69"/>
      <c r="P17" s="70"/>
      <c r="R17" s="28" t="str">
        <f>METHODOLOGY!C19</f>
        <v>Document and monitor during routine project reviews with no immediate mitigation required.</v>
      </c>
      <c r="S17" s="28"/>
    </row>
    <row r="18" spans="2:19" ht="125" customHeight="1">
      <c r="B18" s="9"/>
      <c r="C18" s="9"/>
      <c r="D18" s="61"/>
      <c r="E18" s="61"/>
      <c r="F18" s="61"/>
      <c r="G18" s="61"/>
      <c r="H18" s="34"/>
      <c r="I18" s="52"/>
      <c r="J18" s="53"/>
      <c r="K18" s="35"/>
      <c r="L18" s="36"/>
      <c r="M18" s="36"/>
      <c r="N18" s="34"/>
      <c r="O18" s="69"/>
      <c r="P18" s="70"/>
      <c r="R18" s="28" t="str">
        <f>METHODOLOGY!C20</f>
        <v>Record for awareness and reassess only if project conditions change or new information emerges.</v>
      </c>
      <c r="S18" s="28"/>
    </row>
    <row r="19" spans="2:19" ht="125" customHeight="1">
      <c r="B19" s="9"/>
      <c r="C19" s="9"/>
      <c r="D19" s="61"/>
      <c r="E19" s="61"/>
      <c r="F19" s="61"/>
      <c r="G19" s="61"/>
      <c r="H19" s="34"/>
      <c r="I19" s="52"/>
      <c r="J19" s="53"/>
      <c r="K19" s="35"/>
      <c r="L19" s="36"/>
      <c r="M19" s="36"/>
      <c r="N19" s="34"/>
      <c r="O19" s="69"/>
      <c r="P19" s="70"/>
    </row>
    <row r="20" spans="2:19" ht="125" customHeight="1">
      <c r="B20" s="9"/>
      <c r="C20" s="9"/>
      <c r="D20" s="61"/>
      <c r="E20" s="61"/>
      <c r="F20" s="61"/>
      <c r="G20" s="61"/>
      <c r="H20" s="34"/>
      <c r="I20" s="52"/>
      <c r="J20" s="53"/>
      <c r="K20" s="35"/>
      <c r="L20" s="36"/>
      <c r="M20" s="36"/>
      <c r="N20" s="34"/>
      <c r="O20" s="69"/>
      <c r="P20" s="70"/>
    </row>
    <row r="21" spans="2:19" ht="68" customHeight="1"/>
    <row r="22" spans="2:19" ht="68" customHeight="1"/>
    <row r="23" spans="2:19" ht="68" customHeight="1"/>
    <row r="24" spans="2:19" ht="68" customHeight="1"/>
    <row r="25" spans="2:19" ht="68" customHeight="1"/>
    <row r="26" spans="2:19" ht="68" customHeight="1"/>
    <row r="27" spans="2:19" ht="68" customHeight="1"/>
    <row r="28" spans="2:19" ht="68" customHeight="1"/>
    <row r="29" spans="2:19" ht="68" customHeight="1"/>
    <row r="30" spans="2:19" ht="68" customHeight="1"/>
    <row r="31" spans="2:19" ht="68" customHeight="1"/>
    <row r="32" spans="2:19" ht="68" customHeight="1"/>
    <row r="33" ht="68" customHeight="1"/>
    <row r="34" ht="68" customHeight="1"/>
    <row r="35" ht="68" customHeight="1"/>
    <row r="36" ht="68" customHeight="1"/>
    <row r="37" ht="68" customHeight="1"/>
    <row r="38" ht="68" customHeight="1"/>
    <row r="39" ht="68" customHeight="1"/>
  </sheetData>
  <mergeCells count="34">
    <mergeCell ref="D19:G19"/>
    <mergeCell ref="O19:P19"/>
    <mergeCell ref="D20:G20"/>
    <mergeCell ref="O20:P20"/>
    <mergeCell ref="D16:G16"/>
    <mergeCell ref="O16:P16"/>
    <mergeCell ref="D17:G17"/>
    <mergeCell ref="O17:P17"/>
    <mergeCell ref="D18:G18"/>
    <mergeCell ref="O18:P18"/>
    <mergeCell ref="D13:G13"/>
    <mergeCell ref="O13:P13"/>
    <mergeCell ref="D14:G14"/>
    <mergeCell ref="O14:P14"/>
    <mergeCell ref="D15:G15"/>
    <mergeCell ref="O15:P15"/>
    <mergeCell ref="D10:G10"/>
    <mergeCell ref="O10:P10"/>
    <mergeCell ref="D11:G11"/>
    <mergeCell ref="O11:P11"/>
    <mergeCell ref="D12:G12"/>
    <mergeCell ref="O12:P12"/>
    <mergeCell ref="D7:G7"/>
    <mergeCell ref="O7:P7"/>
    <mergeCell ref="D8:G8"/>
    <mergeCell ref="O8:P8"/>
    <mergeCell ref="D9:G9"/>
    <mergeCell ref="O9:P9"/>
    <mergeCell ref="D4:G4"/>
    <mergeCell ref="O4:P4"/>
    <mergeCell ref="D5:G5"/>
    <mergeCell ref="O5:P5"/>
    <mergeCell ref="D6:G6"/>
    <mergeCell ref="O6:P6"/>
  </mergeCells>
  <conditionalFormatting sqref="F2">
    <cfRule type="containsText" dxfId="203" priority="11" operator="containsText" text="POSITIVE">
      <formula>NOT(ISERROR(SEARCH("POSITIVE",F2)))</formula>
    </cfRule>
    <cfRule type="containsText" dxfId="202" priority="12" operator="containsText" text="NEGATIVE">
      <formula>NOT(ISERROR(SEARCH("NEGATIVE",F2)))</formula>
    </cfRule>
  </conditionalFormatting>
  <conditionalFormatting sqref="G2">
    <cfRule type="containsText" dxfId="201" priority="7" operator="containsText" text="VERY HIGH">
      <formula>NOT(ISERROR(SEARCH("VERY HIGH",G2)))</formula>
    </cfRule>
  </conditionalFormatting>
  <conditionalFormatting sqref="H5:H20">
    <cfRule type="containsText" dxfId="200" priority="2" operator="containsText" text="HIGH">
      <formula>NOT(ISERROR(SEARCH("HIGH",H5)))</formula>
    </cfRule>
    <cfRule type="containsText" dxfId="199" priority="3" operator="containsText" text="VERY HIGH">
      <formula>NOT(ISERROR(SEARCH("VERY HIGH",H5)))</formula>
    </cfRule>
  </conditionalFormatting>
  <conditionalFormatting sqref="H2:N2">
    <cfRule type="containsText" dxfId="198" priority="1" operator="containsText" text="MODERATE">
      <formula>NOT(ISERROR(SEARCH("MODERATE",H2)))</formula>
    </cfRule>
    <cfRule type="containsText" dxfId="197" priority="4" operator="containsText" text="Very Low">
      <formula>NOT(ISERROR(SEARCH("Very Low",H2)))</formula>
    </cfRule>
    <cfRule type="containsText" dxfId="196" priority="5" operator="containsText" text="High">
      <formula>NOT(ISERROR(SEARCH("High",H2)))</formula>
    </cfRule>
    <cfRule type="containsText" dxfId="195" priority="6" operator="containsText" text="Very High">
      <formula>NOT(ISERROR(SEARCH("Very High",H2)))</formula>
    </cfRule>
  </conditionalFormatting>
  <conditionalFormatting sqref="O2:Q2">
    <cfRule type="containsText" dxfId="194" priority="8" operator="containsText" text="LOW">
      <formula>NOT(ISERROR(SEARCH("LOW",O2)))</formula>
    </cfRule>
    <cfRule type="containsText" dxfId="193" priority="9" operator="containsText" text="MODERATE">
      <formula>NOT(ISERROR(SEARCH("MODERATE",O2)))</formula>
    </cfRule>
    <cfRule type="containsText" dxfId="192" priority="10" operator="containsText" text="HIGh">
      <formula>NOT(ISERROR(SEARCH("HIGh",O2)))</formula>
    </cfRule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xr:uid="{AA898010-1730-A64B-BC14-CDF98F3DE8F1}">
          <x14:formula1>
            <xm:f>METHODOLOGY!$B$23:$B$28</xm:f>
          </x14:formula1>
          <xm:sqref>E2</xm:sqref>
        </x14:dataValidation>
        <x14:dataValidation type="list" allowBlank="1" showInputMessage="1" showErrorMessage="1" xr:uid="{7FF2F48B-2A25-0D42-8A28-7C108BEF9887}">
          <x14:formula1>
            <xm:f>METHODOLOGY!$D$9:$D$13</xm:f>
          </x14:formula1>
          <xm:sqref>G72:G1048576 G2:G3</xm:sqref>
        </x14:dataValidation>
        <x14:dataValidation type="list" allowBlank="1" showInputMessage="1" showErrorMessage="1" xr:uid="{B4981726-27B6-444D-BA46-774C311725CC}">
          <x14:formula1>
            <xm:f>METHODOLOGY!$B$31:$B$32</xm:f>
          </x14:formula1>
          <xm:sqref>F2:F3 F21:F1048576</xm:sqref>
        </x14:dataValidation>
        <x14:dataValidation type="list" allowBlank="1" showInputMessage="1" showErrorMessage="1" xr:uid="{63CE1AF0-663A-A149-B432-F02E80F61BDE}">
          <x14:formula1>
            <xm:f>METHODOLOGY!$D$51:$D$56</xm:f>
          </x14:formula1>
          <xm:sqref>H3 H21:H1048576</xm:sqref>
        </x14:dataValidation>
        <x14:dataValidation type="list" allowBlank="1" showInputMessage="1" showErrorMessage="1" xr:uid="{81929A73-A10A-674E-B442-95F0D3182B0F}">
          <x14:formula1>
            <xm:f>METHODOLOGY!$D$43:$D$48</xm:f>
          </x14:formula1>
          <xm:sqref>I3 I21:I1048576</xm:sqref>
        </x14:dataValidation>
        <x14:dataValidation type="list" allowBlank="1" showInputMessage="1" showErrorMessage="1" xr:uid="{B5BF4986-F28F-4D42-840E-D8187252D451}">
          <x14:formula1>
            <xm:f>METHODOLOGY!$B$51:$B$56</xm:f>
          </x14:formula1>
          <xm:sqref>H2</xm:sqref>
        </x14:dataValidation>
        <x14:dataValidation type="list" allowBlank="1" showInputMessage="1" showErrorMessage="1" xr:uid="{0F352C26-C5E0-8E45-9962-8E86BFD1F857}">
          <x14:formula1>
            <xm:f>METHODOLOGY!$B$43:$B$48</xm:f>
          </x14:formula1>
          <xm:sqref>I2</xm:sqref>
        </x14:dataValidation>
        <x14:dataValidation type="list" allowBlank="1" showInputMessage="1" showErrorMessage="1" xr:uid="{A1FD5CCC-6857-CB4A-B4B9-A711093EEC6A}">
          <x14:formula1>
            <xm:f>METHODOLOGY!$B$35:$B$40</xm:f>
          </x14:formula1>
          <xm:sqref>J2</xm:sqref>
        </x14:dataValidation>
        <x14:dataValidation type="list" allowBlank="1" showInputMessage="1" showErrorMessage="1" xr:uid="{01C05BD4-B86E-8A4A-9006-6E35A2DD2A54}">
          <x14:formula1>
            <xm:f>METHODOLOGY!$B$59:$B$64</xm:f>
          </x14:formula1>
          <xm:sqref>K2</xm:sqref>
        </x14:dataValidation>
        <x14:dataValidation type="list" allowBlank="1" showInputMessage="1" showErrorMessage="1" xr:uid="{BFCB8F32-2FC3-8840-B5D1-B7B0DCFEBDA4}">
          <x14:formula1>
            <xm:f>METHODOLOGY!$B$67:$B$72</xm:f>
          </x14:formula1>
          <xm:sqref>L2</xm:sqref>
        </x14:dataValidation>
        <x14:dataValidation type="list" allowBlank="1" showInputMessage="1" showErrorMessage="1" xr:uid="{F01A13A8-F450-774E-B0A1-71DFF4CE7E43}">
          <x14:formula1>
            <xm:f>METHODOLOGY!$B$75:$B$80</xm:f>
          </x14:formula1>
          <xm:sqref>M2</xm:sqref>
        </x14:dataValidation>
        <x14:dataValidation type="list" allowBlank="1" showInputMessage="1" showErrorMessage="1" xr:uid="{1255416A-C2DB-214E-9702-FE207CA26508}">
          <x14:formula1>
            <xm:f>METHODOLOGY!$B$83:$B$88</xm:f>
          </x14:formula1>
          <xm:sqref>N2</xm:sqref>
        </x14:dataValidation>
        <x14:dataValidation type="list" allowBlank="1" showInputMessage="1" showErrorMessage="1" xr:uid="{EEABCDDE-78B3-1044-91CF-27689D67C334}">
          <x14:formula1>
            <xm:f>METHODOLOGY!$B$9:$B$13</xm:f>
          </x14:formula1>
          <xm:sqref>H5:H20</xm:sqref>
        </x14:dataValidation>
      </x14:dataValidation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9EC34-FDB5-B34E-A83D-56B0C924EFD9}">
  <dimension ref="B1:S39"/>
  <sheetViews>
    <sheetView zoomScale="56" workbookViewId="0">
      <selection activeCell="B3" sqref="B3"/>
    </sheetView>
  </sheetViews>
  <sheetFormatPr baseColWidth="10" defaultRowHeight="19"/>
  <cols>
    <col min="1" max="1" width="1.83203125" customWidth="1"/>
    <col min="2" max="2" width="8" customWidth="1"/>
    <col min="3" max="3" width="31.1640625" customWidth="1"/>
    <col min="4" max="4" width="86" customWidth="1"/>
    <col min="5" max="5" width="26.83203125" customWidth="1"/>
    <col min="6" max="6" width="19.33203125" customWidth="1"/>
    <col min="7" max="7" width="19.1640625" customWidth="1"/>
    <col min="8" max="8" width="20.33203125" style="24" customWidth="1"/>
    <col min="9" max="11" width="17.83203125" customWidth="1"/>
    <col min="12" max="12" width="25" customWidth="1"/>
    <col min="13" max="13" width="25.5" customWidth="1"/>
    <col min="14" max="14" width="28.6640625" customWidth="1"/>
    <col min="15" max="15" width="35.6640625" customWidth="1"/>
    <col min="16" max="16" width="72.83203125" style="33" customWidth="1"/>
    <col min="17" max="17" width="7" style="31" hidden="1" customWidth="1"/>
    <col min="18" max="18" width="35" hidden="1" customWidth="1"/>
    <col min="19" max="19" width="24.6640625" hidden="1" customWidth="1"/>
    <col min="20" max="20" width="10.83203125" customWidth="1"/>
  </cols>
  <sheetData>
    <row r="1" spans="2:19" s="2" customFormat="1" ht="138" customHeight="1">
      <c r="B1" s="6" t="s">
        <v>99</v>
      </c>
      <c r="C1" s="6" t="s">
        <v>122</v>
      </c>
      <c r="D1" s="6" t="s">
        <v>1</v>
      </c>
      <c r="E1" s="6" t="s">
        <v>2</v>
      </c>
      <c r="F1" s="6" t="s">
        <v>54</v>
      </c>
      <c r="G1" s="6" t="s">
        <v>3</v>
      </c>
      <c r="H1" s="6" t="s">
        <v>62</v>
      </c>
      <c r="I1" s="6" t="s">
        <v>59</v>
      </c>
      <c r="J1" s="6" t="s">
        <v>61</v>
      </c>
      <c r="K1" s="6" t="s">
        <v>63</v>
      </c>
      <c r="L1" s="6" t="s">
        <v>64</v>
      </c>
      <c r="M1" s="6" t="s">
        <v>65</v>
      </c>
      <c r="N1" s="6" t="s">
        <v>66</v>
      </c>
      <c r="O1" s="6" t="s">
        <v>79</v>
      </c>
      <c r="P1" s="6" t="s">
        <v>121</v>
      </c>
      <c r="Q1" s="29"/>
    </row>
    <row r="2" spans="2:19" s="3" customFormat="1" ht="130" customHeight="1">
      <c r="B2" s="75">
        <v>15</v>
      </c>
      <c r="C2" s="4"/>
      <c r="D2" s="71"/>
      <c r="E2" s="72"/>
      <c r="F2" s="72"/>
      <c r="G2" s="72"/>
      <c r="H2" s="73"/>
      <c r="I2" s="73"/>
      <c r="J2" s="73"/>
      <c r="K2" s="73"/>
      <c r="L2" s="73"/>
      <c r="M2" s="73"/>
      <c r="N2" s="73"/>
      <c r="O2" s="73" t="str">
        <f>IF(S4="LOW",
    IF(S12&lt;4,"LOW",IF(S12&lt;=15,"MODERATE","HIGH")),
IF(S4="MODERATE",
    IF(S12&lt;11,"LOW",IF(S12&lt;=18,"MODERATE","HIGH")),
IF(S4="HIGH",
    IF(S12&lt;15,"LOW",IF(S12&lt;=20,"MODERATE","HIGH")),
"")))</f>
        <v>LOW</v>
      </c>
      <c r="P2" s="37"/>
      <c r="Q2" s="30"/>
    </row>
    <row r="3" spans="2:19" ht="8" customHeight="1">
      <c r="D3" s="7"/>
    </row>
    <row r="4" spans="2:19" s="2" customFormat="1" ht="81" customHeight="1">
      <c r="B4" s="6" t="s">
        <v>99</v>
      </c>
      <c r="C4" s="23" t="s">
        <v>131</v>
      </c>
      <c r="D4" s="62" t="s">
        <v>55</v>
      </c>
      <c r="E4" s="63"/>
      <c r="F4" s="63"/>
      <c r="G4" s="64"/>
      <c r="H4" s="23" t="s">
        <v>3</v>
      </c>
      <c r="I4" s="6" t="s">
        <v>96</v>
      </c>
      <c r="J4" s="6" t="s">
        <v>97</v>
      </c>
      <c r="K4" s="6" t="s">
        <v>98</v>
      </c>
      <c r="L4" s="6" t="s">
        <v>113</v>
      </c>
      <c r="M4" s="6" t="s">
        <v>114</v>
      </c>
      <c r="N4" s="23" t="s">
        <v>115</v>
      </c>
      <c r="O4" s="65" t="s">
        <v>118</v>
      </c>
      <c r="P4" s="66"/>
      <c r="Q4" s="29"/>
      <c r="R4" s="2" t="s">
        <v>95</v>
      </c>
      <c r="S4" s="2" t="str">
        <f>METHODOLOGY!C4</f>
        <v>Low</v>
      </c>
    </row>
    <row r="5" spans="2:19" s="7" customFormat="1" ht="125" customHeight="1">
      <c r="B5" s="8"/>
      <c r="C5" s="8"/>
      <c r="D5" s="61"/>
      <c r="E5" s="61"/>
      <c r="F5" s="61"/>
      <c r="G5" s="61"/>
      <c r="H5" s="34"/>
      <c r="I5" s="35">
        <v>0</v>
      </c>
      <c r="J5" s="36">
        <v>0</v>
      </c>
      <c r="K5" s="36">
        <f>I5*J5</f>
        <v>0</v>
      </c>
      <c r="L5" s="8"/>
      <c r="M5" s="8"/>
      <c r="N5" s="5" t="str">
        <f>IF(H5="VERY HIGH",R14,
IF(H5="HIGH",R15,
IF(H5="MEDIUM",R16,
IF(H5="LOW",R17,
IF(H5="VERY LOW",R18,"")))))</f>
        <v/>
      </c>
      <c r="O5" s="68"/>
      <c r="P5" s="68"/>
      <c r="Q5" s="32"/>
      <c r="R5" s="7" t="s">
        <v>81</v>
      </c>
      <c r="S5" s="7" t="str">
        <f>IF(H2="VERY HIGH",5,IF(H2="HIGH",4,IF(H2="MODERATE",3,IF(H2="LOW",2,IF(H2="VERY LOW",1,"")))))</f>
        <v/>
      </c>
    </row>
    <row r="6" spans="2:19" ht="125" customHeight="1">
      <c r="B6" s="9"/>
      <c r="C6" s="9"/>
      <c r="D6" s="61"/>
      <c r="E6" s="61"/>
      <c r="F6" s="61"/>
      <c r="G6" s="61"/>
      <c r="H6" s="34"/>
      <c r="I6" s="35"/>
      <c r="J6" s="36"/>
      <c r="K6" s="36"/>
      <c r="L6" s="9"/>
      <c r="M6" s="9"/>
      <c r="N6" s="5" t="str">
        <f>IF(H6="VERY HIGH",R14,
IF(H6="HIGH",R15,
IF(H6="MEDIUM",R16,
IF(H6="LOW",R17,
IF(H6="VERY LOW",R18,"")))))</f>
        <v/>
      </c>
      <c r="O6" s="67"/>
      <c r="P6" s="67"/>
      <c r="R6" t="s">
        <v>80</v>
      </c>
      <c r="S6" t="str">
        <f>IF(I2="VERY HIGH",5,IF(I2="HIGH",4,IF(I2="MODERATE",3,IF(I2="LOW",2,IF(I2="VERY LOW",1,"")))))</f>
        <v/>
      </c>
    </row>
    <row r="7" spans="2:19" ht="125" customHeight="1">
      <c r="B7" s="9"/>
      <c r="C7" s="9"/>
      <c r="D7" s="61"/>
      <c r="E7" s="61"/>
      <c r="F7" s="61"/>
      <c r="G7" s="61"/>
      <c r="H7" s="34"/>
      <c r="I7" s="35"/>
      <c r="J7" s="36"/>
      <c r="K7" s="36"/>
      <c r="L7" s="9"/>
      <c r="M7" s="36"/>
      <c r="N7" s="5" t="str">
        <f>IF(H7="VERY HIGH",R14,
IF(H7="HIGH",R15,
IF(H7="MEDIUM",R16,
IF(H7="LOW",R17,
IF(H7="VERY LOW",R18,"")))))</f>
        <v/>
      </c>
      <c r="O7" s="67"/>
      <c r="P7" s="67"/>
      <c r="R7" t="s">
        <v>82</v>
      </c>
      <c r="S7" t="str">
        <f>IF(J2="VERY HIGH",5,IF(J2="HIGH",4,IF(J2="MODERATE",3,IF(J2="LOW",2,IF(J2="VERY LOW",1,"")))))</f>
        <v/>
      </c>
    </row>
    <row r="8" spans="2:19" ht="125" customHeight="1">
      <c r="B8" s="9"/>
      <c r="C8" s="9"/>
      <c r="D8" s="61"/>
      <c r="E8" s="61"/>
      <c r="F8" s="61"/>
      <c r="G8" s="61"/>
      <c r="H8" s="34"/>
      <c r="I8" s="9"/>
      <c r="J8" s="54"/>
      <c r="K8" s="36"/>
      <c r="L8" s="36"/>
      <c r="M8" s="36"/>
      <c r="N8" s="5" t="str">
        <f>IF(H8="VERY HIGH",R14,
IF(H8="HIGH",R15,
IF(H8="MEDIUM",R16,
IF(H8="LOW",R17,
IF(H8="VERY LOW",R18,"")))))</f>
        <v/>
      </c>
      <c r="O8" s="67"/>
      <c r="P8" s="67"/>
      <c r="R8" t="s">
        <v>83</v>
      </c>
      <c r="S8" t="str">
        <f>IF(K2="VERY HIGH",5,IF(K2="HIGH",4,IF(K2="MODERATE",3,IF(K2="LOW",2,IF(K2="VERY LOW",1,"")))))</f>
        <v/>
      </c>
    </row>
    <row r="9" spans="2:19" ht="125" customHeight="1">
      <c r="B9" s="9"/>
      <c r="C9" s="9"/>
      <c r="D9" s="61"/>
      <c r="E9" s="61"/>
      <c r="F9" s="61"/>
      <c r="G9" s="61"/>
      <c r="H9" s="34"/>
      <c r="I9" s="50" t="str">
        <f>IF(H9="VERY HIGH",R17,
IF(H9="HIGH",R18,
IF(H9="MEDIUM",R19,
IF(H9="LOW",R20,
IF(H9="VERY LOW",R21,"")))))</f>
        <v/>
      </c>
      <c r="J9" s="51"/>
      <c r="K9" s="35"/>
      <c r="L9" s="36"/>
      <c r="M9" s="36"/>
      <c r="N9" s="34"/>
      <c r="O9" s="69"/>
      <c r="P9" s="70"/>
      <c r="R9" t="s">
        <v>84</v>
      </c>
      <c r="S9" t="str">
        <f>IF(L2="VERY HIGH",5,IF(L2="HIGH",4,IF(L2="MODERATE",3,IF(L2="LOW",2,IF(L2="VERY LOW",1,"")))))</f>
        <v/>
      </c>
    </row>
    <row r="10" spans="2:19" ht="125" customHeight="1">
      <c r="B10" s="9"/>
      <c r="C10" s="9"/>
      <c r="D10" s="61"/>
      <c r="E10" s="61"/>
      <c r="F10" s="61"/>
      <c r="G10" s="61"/>
      <c r="H10" s="34"/>
      <c r="I10" s="50" t="str">
        <f>IF(H10="VERY HIGH",R17,
IF(H10="HIGH",R18,
IF(H10="MEDIUM",R19,
IF(H10="LOW",R20,
IF(H10="VERY LOW",R21,"")))))</f>
        <v/>
      </c>
      <c r="J10" s="51"/>
      <c r="K10" s="35"/>
      <c r="L10" s="36"/>
      <c r="M10" s="36"/>
      <c r="N10" s="34"/>
      <c r="O10" s="69"/>
      <c r="P10" s="70"/>
      <c r="R10" t="s">
        <v>85</v>
      </c>
      <c r="S10" t="str">
        <f>IF(M2="VERY HIGH",5,IF(M2="HIGH",4,IF(M2="MODERATE",3,IF(M2="LOW",2,IF(M2="VERY LOW",1,"")))))</f>
        <v/>
      </c>
    </row>
    <row r="11" spans="2:19" ht="125" customHeight="1">
      <c r="B11" s="9"/>
      <c r="C11" s="9"/>
      <c r="D11" s="61"/>
      <c r="E11" s="61"/>
      <c r="F11" s="61"/>
      <c r="G11" s="61"/>
      <c r="H11" s="34"/>
      <c r="I11" s="52"/>
      <c r="J11" s="53"/>
      <c r="K11" s="35"/>
      <c r="L11" s="36"/>
      <c r="M11" s="36"/>
      <c r="N11" s="34"/>
      <c r="O11" s="69"/>
      <c r="P11" s="70"/>
      <c r="R11" t="s">
        <v>86</v>
      </c>
      <c r="S11" t="str">
        <f>IF(N2="VERY HIGH",5,IF(N2="HIGH",4,IF(N2="MODERATE",3,IF(N2="LOW",2,IF(N2="VERY LOW",1,"")))))</f>
        <v/>
      </c>
    </row>
    <row r="12" spans="2:19" ht="125" customHeight="1">
      <c r="B12" s="9"/>
      <c r="C12" s="9"/>
      <c r="D12" s="61"/>
      <c r="E12" s="61"/>
      <c r="F12" s="61"/>
      <c r="G12" s="61"/>
      <c r="H12" s="34"/>
      <c r="I12" s="52"/>
      <c r="J12" s="53"/>
      <c r="K12" s="35"/>
      <c r="L12" s="36"/>
      <c r="M12" s="36"/>
      <c r="N12" s="34"/>
      <c r="O12" s="69"/>
      <c r="P12" s="70"/>
      <c r="R12" t="s">
        <v>87</v>
      </c>
      <c r="S12">
        <f>SUM(S5:S11)</f>
        <v>0</v>
      </c>
    </row>
    <row r="13" spans="2:19" ht="125" customHeight="1">
      <c r="B13" s="9"/>
      <c r="C13" s="9"/>
      <c r="D13" s="61"/>
      <c r="E13" s="61"/>
      <c r="F13" s="61"/>
      <c r="G13" s="61"/>
      <c r="H13" s="34"/>
      <c r="I13" s="52"/>
      <c r="J13" s="53"/>
      <c r="K13" s="35"/>
      <c r="L13" s="36"/>
      <c r="M13" s="36"/>
      <c r="N13" s="34"/>
      <c r="O13" s="69"/>
      <c r="P13" s="70"/>
      <c r="R13" t="s">
        <v>116</v>
      </c>
    </row>
    <row r="14" spans="2:19" ht="125" customHeight="1">
      <c r="B14" s="9"/>
      <c r="C14" s="9"/>
      <c r="D14" s="61"/>
      <c r="E14" s="61"/>
      <c r="F14" s="61"/>
      <c r="G14" s="61"/>
      <c r="H14" s="34"/>
      <c r="I14" s="52"/>
      <c r="J14" s="53"/>
      <c r="K14" s="35"/>
      <c r="L14" s="36"/>
      <c r="M14" s="36"/>
      <c r="N14" s="34"/>
      <c r="O14" s="69"/>
      <c r="P14" s="70"/>
      <c r="R14" s="1" t="str">
        <f>METHODOLOGY!C16</f>
        <v>Immediately elevate to senior leadership, implement active mitigation measures, and monitor continuously with frequent status reviews and trigger tracking.</v>
      </c>
      <c r="S14" s="1"/>
    </row>
    <row r="15" spans="2:19" ht="125" customHeight="1">
      <c r="B15" s="9"/>
      <c r="C15" s="9"/>
      <c r="D15" s="61"/>
      <c r="E15" s="61"/>
      <c r="F15" s="61"/>
      <c r="G15" s="61"/>
      <c r="H15" s="34"/>
      <c r="I15" s="52"/>
      <c r="J15" s="53"/>
      <c r="K15" s="35"/>
      <c r="L15" s="36"/>
      <c r="M15" s="36"/>
      <c r="N15" s="34"/>
      <c r="O15" s="69"/>
      <c r="P15" s="70"/>
      <c r="R15" s="28" t="str">
        <f>METHODOLOGY!C17</f>
        <v>Implement defined mitigation actions, and review regularly with scheduled monitoring and trigger checks.</v>
      </c>
      <c r="S15" s="28"/>
    </row>
    <row r="16" spans="2:19" ht="125" customHeight="1">
      <c r="B16" s="9"/>
      <c r="C16" s="9"/>
      <c r="D16" s="61"/>
      <c r="E16" s="61"/>
      <c r="F16" s="61"/>
      <c r="G16" s="61"/>
      <c r="H16" s="34"/>
      <c r="I16" s="52"/>
      <c r="J16" s="53"/>
      <c r="K16" s="35"/>
      <c r="L16" s="36"/>
      <c r="M16" s="36"/>
      <c r="N16" s="34"/>
      <c r="O16" s="69"/>
      <c r="P16" s="70"/>
      <c r="R16" s="28" t="str">
        <f>METHODOLOGY!C18</f>
        <v>Track through normal project reporting cycles, confirm assumptions periodically, and prepare contingency actions if conditions begin to change.</v>
      </c>
      <c r="S16" s="28"/>
    </row>
    <row r="17" spans="2:19" ht="125" customHeight="1">
      <c r="B17" s="9"/>
      <c r="C17" s="9"/>
      <c r="D17" s="61"/>
      <c r="E17" s="61"/>
      <c r="F17" s="61"/>
      <c r="G17" s="61"/>
      <c r="H17" s="34"/>
      <c r="I17" s="52"/>
      <c r="J17" s="53"/>
      <c r="K17" s="35"/>
      <c r="L17" s="36"/>
      <c r="M17" s="36"/>
      <c r="N17" s="34"/>
      <c r="O17" s="69"/>
      <c r="P17" s="70"/>
      <c r="R17" s="28" t="str">
        <f>METHODOLOGY!C19</f>
        <v>Document and monitor during routine project reviews with no immediate mitigation required.</v>
      </c>
      <c r="S17" s="28"/>
    </row>
    <row r="18" spans="2:19" ht="125" customHeight="1">
      <c r="B18" s="9"/>
      <c r="C18" s="9"/>
      <c r="D18" s="61"/>
      <c r="E18" s="61"/>
      <c r="F18" s="61"/>
      <c r="G18" s="61"/>
      <c r="H18" s="34"/>
      <c r="I18" s="52"/>
      <c r="J18" s="53"/>
      <c r="K18" s="35"/>
      <c r="L18" s="36"/>
      <c r="M18" s="36"/>
      <c r="N18" s="34"/>
      <c r="O18" s="69"/>
      <c r="P18" s="70"/>
      <c r="R18" s="28" t="str">
        <f>METHODOLOGY!C20</f>
        <v>Record for awareness and reassess only if project conditions change or new information emerges.</v>
      </c>
      <c r="S18" s="28"/>
    </row>
    <row r="19" spans="2:19" ht="125" customHeight="1">
      <c r="B19" s="9"/>
      <c r="C19" s="9"/>
      <c r="D19" s="61"/>
      <c r="E19" s="61"/>
      <c r="F19" s="61"/>
      <c r="G19" s="61"/>
      <c r="H19" s="34"/>
      <c r="I19" s="52"/>
      <c r="J19" s="53"/>
      <c r="K19" s="35"/>
      <c r="L19" s="36"/>
      <c r="M19" s="36"/>
      <c r="N19" s="34"/>
      <c r="O19" s="69"/>
      <c r="P19" s="70"/>
    </row>
    <row r="20" spans="2:19" ht="125" customHeight="1">
      <c r="B20" s="9"/>
      <c r="C20" s="9"/>
      <c r="D20" s="61"/>
      <c r="E20" s="61"/>
      <c r="F20" s="61"/>
      <c r="G20" s="61"/>
      <c r="H20" s="34"/>
      <c r="I20" s="52"/>
      <c r="J20" s="53"/>
      <c r="K20" s="35"/>
      <c r="L20" s="36"/>
      <c r="M20" s="36"/>
      <c r="N20" s="34"/>
      <c r="O20" s="69"/>
      <c r="P20" s="70"/>
    </row>
    <row r="21" spans="2:19" ht="68" customHeight="1"/>
    <row r="22" spans="2:19" ht="68" customHeight="1"/>
    <row r="23" spans="2:19" ht="68" customHeight="1"/>
    <row r="24" spans="2:19" ht="68" customHeight="1"/>
    <row r="25" spans="2:19" ht="68" customHeight="1"/>
    <row r="26" spans="2:19" ht="68" customHeight="1"/>
    <row r="27" spans="2:19" ht="68" customHeight="1"/>
    <row r="28" spans="2:19" ht="68" customHeight="1"/>
    <row r="29" spans="2:19" ht="68" customHeight="1"/>
    <row r="30" spans="2:19" ht="68" customHeight="1"/>
    <row r="31" spans="2:19" ht="68" customHeight="1"/>
    <row r="32" spans="2:19" ht="68" customHeight="1"/>
    <row r="33" ht="68" customHeight="1"/>
    <row r="34" ht="68" customHeight="1"/>
    <row r="35" ht="68" customHeight="1"/>
    <row r="36" ht="68" customHeight="1"/>
    <row r="37" ht="68" customHeight="1"/>
    <row r="38" ht="68" customHeight="1"/>
    <row r="39" ht="68" customHeight="1"/>
  </sheetData>
  <mergeCells count="34">
    <mergeCell ref="D19:G19"/>
    <mergeCell ref="O19:P19"/>
    <mergeCell ref="D20:G20"/>
    <mergeCell ref="O20:P20"/>
    <mergeCell ref="D16:G16"/>
    <mergeCell ref="O16:P16"/>
    <mergeCell ref="D17:G17"/>
    <mergeCell ref="O17:P17"/>
    <mergeCell ref="D18:G18"/>
    <mergeCell ref="O18:P18"/>
    <mergeCell ref="D13:G13"/>
    <mergeCell ref="O13:P13"/>
    <mergeCell ref="D14:G14"/>
    <mergeCell ref="O14:P14"/>
    <mergeCell ref="D15:G15"/>
    <mergeCell ref="O15:P15"/>
    <mergeCell ref="D10:G10"/>
    <mergeCell ref="O10:P10"/>
    <mergeCell ref="D11:G11"/>
    <mergeCell ref="O11:P11"/>
    <mergeCell ref="D12:G12"/>
    <mergeCell ref="O12:P12"/>
    <mergeCell ref="D7:G7"/>
    <mergeCell ref="O7:P7"/>
    <mergeCell ref="D8:G8"/>
    <mergeCell ref="O8:P8"/>
    <mergeCell ref="D9:G9"/>
    <mergeCell ref="O9:P9"/>
    <mergeCell ref="D4:G4"/>
    <mergeCell ref="O4:P4"/>
    <mergeCell ref="D5:G5"/>
    <mergeCell ref="O5:P5"/>
    <mergeCell ref="D6:G6"/>
    <mergeCell ref="O6:P6"/>
  </mergeCells>
  <conditionalFormatting sqref="F2">
    <cfRule type="containsText" dxfId="191" priority="11" operator="containsText" text="POSITIVE">
      <formula>NOT(ISERROR(SEARCH("POSITIVE",F2)))</formula>
    </cfRule>
    <cfRule type="containsText" dxfId="190" priority="12" operator="containsText" text="NEGATIVE">
      <formula>NOT(ISERROR(SEARCH("NEGATIVE",F2)))</formula>
    </cfRule>
  </conditionalFormatting>
  <conditionalFormatting sqref="G2">
    <cfRule type="containsText" dxfId="189" priority="7" operator="containsText" text="VERY HIGH">
      <formula>NOT(ISERROR(SEARCH("VERY HIGH",G2)))</formula>
    </cfRule>
  </conditionalFormatting>
  <conditionalFormatting sqref="H5:H20">
    <cfRule type="containsText" dxfId="188" priority="2" operator="containsText" text="HIGH">
      <formula>NOT(ISERROR(SEARCH("HIGH",H5)))</formula>
    </cfRule>
    <cfRule type="containsText" dxfId="187" priority="3" operator="containsText" text="VERY HIGH">
      <formula>NOT(ISERROR(SEARCH("VERY HIGH",H5)))</formula>
    </cfRule>
  </conditionalFormatting>
  <conditionalFormatting sqref="H2:N2">
    <cfRule type="containsText" dxfId="186" priority="1" operator="containsText" text="MODERATE">
      <formula>NOT(ISERROR(SEARCH("MODERATE",H2)))</formula>
    </cfRule>
    <cfRule type="containsText" dxfId="185" priority="4" operator="containsText" text="Very Low">
      <formula>NOT(ISERROR(SEARCH("Very Low",H2)))</formula>
    </cfRule>
    <cfRule type="containsText" dxfId="184" priority="5" operator="containsText" text="High">
      <formula>NOT(ISERROR(SEARCH("High",H2)))</formula>
    </cfRule>
    <cfRule type="containsText" dxfId="183" priority="6" operator="containsText" text="Very High">
      <formula>NOT(ISERROR(SEARCH("Very High",H2)))</formula>
    </cfRule>
  </conditionalFormatting>
  <conditionalFormatting sqref="O2:Q2">
    <cfRule type="containsText" dxfId="182" priority="8" operator="containsText" text="LOW">
      <formula>NOT(ISERROR(SEARCH("LOW",O2)))</formula>
    </cfRule>
    <cfRule type="containsText" dxfId="181" priority="9" operator="containsText" text="MODERATE">
      <formula>NOT(ISERROR(SEARCH("MODERATE",O2)))</formula>
    </cfRule>
    <cfRule type="containsText" dxfId="180" priority="10" operator="containsText" text="HIGh">
      <formula>NOT(ISERROR(SEARCH("HIGh",O2)))</formula>
    </cfRule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xr:uid="{340342A8-A3D3-4242-9623-5D2A2C3DE278}">
          <x14:formula1>
            <xm:f>METHODOLOGY!$B$9:$B$13</xm:f>
          </x14:formula1>
          <xm:sqref>H5:H20</xm:sqref>
        </x14:dataValidation>
        <x14:dataValidation type="list" allowBlank="1" showInputMessage="1" showErrorMessage="1" xr:uid="{267A8916-52A5-3040-8087-87417DF69BAC}">
          <x14:formula1>
            <xm:f>METHODOLOGY!$B$83:$B$88</xm:f>
          </x14:formula1>
          <xm:sqref>N2</xm:sqref>
        </x14:dataValidation>
        <x14:dataValidation type="list" allowBlank="1" showInputMessage="1" showErrorMessage="1" xr:uid="{D936D367-4098-FA4F-A7D6-FD66BDB51D64}">
          <x14:formula1>
            <xm:f>METHODOLOGY!$B$75:$B$80</xm:f>
          </x14:formula1>
          <xm:sqref>M2</xm:sqref>
        </x14:dataValidation>
        <x14:dataValidation type="list" allowBlank="1" showInputMessage="1" showErrorMessage="1" xr:uid="{9B3B8F8E-D0FB-B640-8DD9-A046BE1AC910}">
          <x14:formula1>
            <xm:f>METHODOLOGY!$B$67:$B$72</xm:f>
          </x14:formula1>
          <xm:sqref>L2</xm:sqref>
        </x14:dataValidation>
        <x14:dataValidation type="list" allowBlank="1" showInputMessage="1" showErrorMessage="1" xr:uid="{002467A9-E159-2849-A19F-471F05E9AC6A}">
          <x14:formula1>
            <xm:f>METHODOLOGY!$B$59:$B$64</xm:f>
          </x14:formula1>
          <xm:sqref>K2</xm:sqref>
        </x14:dataValidation>
        <x14:dataValidation type="list" allowBlank="1" showInputMessage="1" showErrorMessage="1" xr:uid="{7A06E3FD-8A59-D54E-B0BB-E43C3A5239D9}">
          <x14:formula1>
            <xm:f>METHODOLOGY!$B$35:$B$40</xm:f>
          </x14:formula1>
          <xm:sqref>J2</xm:sqref>
        </x14:dataValidation>
        <x14:dataValidation type="list" allowBlank="1" showInputMessage="1" showErrorMessage="1" xr:uid="{2C38802D-07D1-984B-8757-8B9C701A382E}">
          <x14:formula1>
            <xm:f>METHODOLOGY!$B$43:$B$48</xm:f>
          </x14:formula1>
          <xm:sqref>I2</xm:sqref>
        </x14:dataValidation>
        <x14:dataValidation type="list" allowBlank="1" showInputMessage="1" showErrorMessage="1" xr:uid="{684FBBE6-B4F4-6A40-8676-E426958926B1}">
          <x14:formula1>
            <xm:f>METHODOLOGY!$B$51:$B$56</xm:f>
          </x14:formula1>
          <xm:sqref>H2</xm:sqref>
        </x14:dataValidation>
        <x14:dataValidation type="list" allowBlank="1" showInputMessage="1" showErrorMessage="1" xr:uid="{8B2E0C7D-CD25-BD45-914F-EE4952E32D76}">
          <x14:formula1>
            <xm:f>METHODOLOGY!$D$43:$D$48</xm:f>
          </x14:formula1>
          <xm:sqref>I3 I21:I1048576</xm:sqref>
        </x14:dataValidation>
        <x14:dataValidation type="list" allowBlank="1" showInputMessage="1" showErrorMessage="1" xr:uid="{2DF23341-BC80-1746-8398-AD0B5C4F2D68}">
          <x14:formula1>
            <xm:f>METHODOLOGY!$D$51:$D$56</xm:f>
          </x14:formula1>
          <xm:sqref>H3 H21:H1048576</xm:sqref>
        </x14:dataValidation>
        <x14:dataValidation type="list" allowBlank="1" showInputMessage="1" showErrorMessage="1" xr:uid="{8BFF5C24-2C95-814C-9FB9-B1C8D5B87C17}">
          <x14:formula1>
            <xm:f>METHODOLOGY!$B$31:$B$32</xm:f>
          </x14:formula1>
          <xm:sqref>F2:F3 F21:F1048576</xm:sqref>
        </x14:dataValidation>
        <x14:dataValidation type="list" allowBlank="1" showInputMessage="1" showErrorMessage="1" xr:uid="{1BCF6F43-97AA-EB44-8B99-13F026473B1D}">
          <x14:formula1>
            <xm:f>METHODOLOGY!$D$9:$D$13</xm:f>
          </x14:formula1>
          <xm:sqref>G72:G1048576 G2:G3</xm:sqref>
        </x14:dataValidation>
        <x14:dataValidation type="list" allowBlank="1" showInputMessage="1" showErrorMessage="1" xr:uid="{EA650E78-256F-9F47-8270-C97BE50051AE}">
          <x14:formula1>
            <xm:f>METHODOLOGY!$B$23:$B$28</xm:f>
          </x14:formula1>
          <xm:sqref>E2</xm:sqref>
        </x14:dataValidation>
      </x14:dataValidation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0E63D-1432-B641-B9A8-B2E36A316DAB}">
  <dimension ref="B1:S39"/>
  <sheetViews>
    <sheetView zoomScale="56" workbookViewId="0">
      <selection activeCell="B3" sqref="B3"/>
    </sheetView>
  </sheetViews>
  <sheetFormatPr baseColWidth="10" defaultRowHeight="19"/>
  <cols>
    <col min="1" max="1" width="1.83203125" customWidth="1"/>
    <col min="2" max="2" width="8" customWidth="1"/>
    <col min="3" max="3" width="31.1640625" customWidth="1"/>
    <col min="4" max="4" width="86" customWidth="1"/>
    <col min="5" max="5" width="26.83203125" customWidth="1"/>
    <col min="6" max="6" width="19.33203125" customWidth="1"/>
    <col min="7" max="7" width="19.1640625" customWidth="1"/>
    <col min="8" max="8" width="20.33203125" style="24" customWidth="1"/>
    <col min="9" max="11" width="17.83203125" customWidth="1"/>
    <col min="12" max="12" width="25" customWidth="1"/>
    <col min="13" max="13" width="25.5" customWidth="1"/>
    <col min="14" max="14" width="28.6640625" customWidth="1"/>
    <col min="15" max="15" width="35.6640625" customWidth="1"/>
    <col min="16" max="16" width="72.83203125" style="33" customWidth="1"/>
    <col min="17" max="17" width="7" style="31" hidden="1" customWidth="1"/>
    <col min="18" max="18" width="35" hidden="1" customWidth="1"/>
    <col min="19" max="19" width="24.6640625" hidden="1" customWidth="1"/>
    <col min="20" max="20" width="10.83203125" customWidth="1"/>
  </cols>
  <sheetData>
    <row r="1" spans="2:19" s="2" customFormat="1" ht="138" customHeight="1">
      <c r="B1" s="6" t="s">
        <v>99</v>
      </c>
      <c r="C1" s="6" t="s">
        <v>122</v>
      </c>
      <c r="D1" s="6" t="s">
        <v>1</v>
      </c>
      <c r="E1" s="6" t="s">
        <v>2</v>
      </c>
      <c r="F1" s="6" t="s">
        <v>54</v>
      </c>
      <c r="G1" s="6" t="s">
        <v>3</v>
      </c>
      <c r="H1" s="6" t="s">
        <v>62</v>
      </c>
      <c r="I1" s="6" t="s">
        <v>59</v>
      </c>
      <c r="J1" s="6" t="s">
        <v>61</v>
      </c>
      <c r="K1" s="6" t="s">
        <v>63</v>
      </c>
      <c r="L1" s="6" t="s">
        <v>64</v>
      </c>
      <c r="M1" s="6" t="s">
        <v>65</v>
      </c>
      <c r="N1" s="6" t="s">
        <v>66</v>
      </c>
      <c r="O1" s="6" t="s">
        <v>79</v>
      </c>
      <c r="P1" s="6" t="s">
        <v>121</v>
      </c>
      <c r="Q1" s="29"/>
    </row>
    <row r="2" spans="2:19" s="3" customFormat="1" ht="130" customHeight="1">
      <c r="B2" s="75">
        <v>16</v>
      </c>
      <c r="C2" s="4"/>
      <c r="D2" s="71"/>
      <c r="E2" s="72"/>
      <c r="F2" s="72"/>
      <c r="G2" s="72"/>
      <c r="H2" s="73"/>
      <c r="I2" s="73"/>
      <c r="J2" s="73"/>
      <c r="K2" s="73"/>
      <c r="L2" s="73"/>
      <c r="M2" s="73"/>
      <c r="N2" s="73"/>
      <c r="O2" s="73" t="str">
        <f>IF(S4="LOW",
    IF(S12&lt;4,"LOW",IF(S12&lt;=15,"MODERATE","HIGH")),
IF(S4="MODERATE",
    IF(S12&lt;11,"LOW",IF(S12&lt;=18,"MODERATE","HIGH")),
IF(S4="HIGH",
    IF(S12&lt;15,"LOW",IF(S12&lt;=20,"MODERATE","HIGH")),
"")))</f>
        <v>LOW</v>
      </c>
      <c r="P2" s="37"/>
      <c r="Q2" s="30"/>
    </row>
    <row r="3" spans="2:19" ht="8" customHeight="1">
      <c r="D3" s="7"/>
    </row>
    <row r="4" spans="2:19" s="2" customFormat="1" ht="81" customHeight="1">
      <c r="B4" s="6" t="s">
        <v>99</v>
      </c>
      <c r="C4" s="23" t="s">
        <v>131</v>
      </c>
      <c r="D4" s="62" t="s">
        <v>55</v>
      </c>
      <c r="E4" s="63"/>
      <c r="F4" s="63"/>
      <c r="G4" s="64"/>
      <c r="H4" s="23" t="s">
        <v>3</v>
      </c>
      <c r="I4" s="6" t="s">
        <v>96</v>
      </c>
      <c r="J4" s="6" t="s">
        <v>97</v>
      </c>
      <c r="K4" s="6" t="s">
        <v>98</v>
      </c>
      <c r="L4" s="6" t="s">
        <v>113</v>
      </c>
      <c r="M4" s="6" t="s">
        <v>114</v>
      </c>
      <c r="N4" s="23" t="s">
        <v>115</v>
      </c>
      <c r="O4" s="65" t="s">
        <v>118</v>
      </c>
      <c r="P4" s="66"/>
      <c r="Q4" s="29"/>
      <c r="R4" s="2" t="s">
        <v>95</v>
      </c>
      <c r="S4" s="2" t="str">
        <f>METHODOLOGY!C4</f>
        <v>Low</v>
      </c>
    </row>
    <row r="5" spans="2:19" s="7" customFormat="1" ht="125" customHeight="1">
      <c r="B5" s="8"/>
      <c r="C5" s="8"/>
      <c r="D5" s="61"/>
      <c r="E5" s="61"/>
      <c r="F5" s="61"/>
      <c r="G5" s="61"/>
      <c r="H5" s="34"/>
      <c r="I5" s="35">
        <v>0</v>
      </c>
      <c r="J5" s="36">
        <v>0</v>
      </c>
      <c r="K5" s="36">
        <f>I5*J5</f>
        <v>0</v>
      </c>
      <c r="L5" s="8"/>
      <c r="M5" s="8"/>
      <c r="N5" s="5" t="str">
        <f>IF(H5="VERY HIGH",R14,
IF(H5="HIGH",R15,
IF(H5="MEDIUM",R16,
IF(H5="LOW",R17,
IF(H5="VERY LOW",R18,"")))))</f>
        <v/>
      </c>
      <c r="O5" s="68"/>
      <c r="P5" s="68"/>
      <c r="Q5" s="32"/>
      <c r="R5" s="7" t="s">
        <v>81</v>
      </c>
      <c r="S5" s="7" t="str">
        <f>IF(H2="VERY HIGH",5,IF(H2="HIGH",4,IF(H2="MODERATE",3,IF(H2="LOW",2,IF(H2="VERY LOW",1,"")))))</f>
        <v/>
      </c>
    </row>
    <row r="6" spans="2:19" ht="125" customHeight="1">
      <c r="B6" s="9"/>
      <c r="C6" s="9"/>
      <c r="D6" s="61"/>
      <c r="E6" s="61"/>
      <c r="F6" s="61"/>
      <c r="G6" s="61"/>
      <c r="H6" s="34"/>
      <c r="I6" s="35"/>
      <c r="J6" s="36"/>
      <c r="K6" s="36"/>
      <c r="L6" s="9"/>
      <c r="M6" s="9"/>
      <c r="N6" s="5" t="str">
        <f>IF(H6="VERY HIGH",R14,
IF(H6="HIGH",R15,
IF(H6="MEDIUM",R16,
IF(H6="LOW",R17,
IF(H6="VERY LOW",R18,"")))))</f>
        <v/>
      </c>
      <c r="O6" s="67"/>
      <c r="P6" s="67"/>
      <c r="R6" t="s">
        <v>80</v>
      </c>
      <c r="S6" t="str">
        <f>IF(I2="VERY HIGH",5,IF(I2="HIGH",4,IF(I2="MODERATE",3,IF(I2="LOW",2,IF(I2="VERY LOW",1,"")))))</f>
        <v/>
      </c>
    </row>
    <row r="7" spans="2:19" ht="125" customHeight="1">
      <c r="B7" s="9"/>
      <c r="C7" s="9"/>
      <c r="D7" s="61"/>
      <c r="E7" s="61"/>
      <c r="F7" s="61"/>
      <c r="G7" s="61"/>
      <c r="H7" s="34"/>
      <c r="I7" s="35"/>
      <c r="J7" s="36"/>
      <c r="K7" s="36"/>
      <c r="L7" s="9"/>
      <c r="M7" s="36"/>
      <c r="N7" s="5" t="str">
        <f>IF(H7="VERY HIGH",R14,
IF(H7="HIGH",R15,
IF(H7="MEDIUM",R16,
IF(H7="LOW",R17,
IF(H7="VERY LOW",R18,"")))))</f>
        <v/>
      </c>
      <c r="O7" s="67"/>
      <c r="P7" s="67"/>
      <c r="R7" t="s">
        <v>82</v>
      </c>
      <c r="S7" t="str">
        <f>IF(J2="VERY HIGH",5,IF(J2="HIGH",4,IF(J2="MODERATE",3,IF(J2="LOW",2,IF(J2="VERY LOW",1,"")))))</f>
        <v/>
      </c>
    </row>
    <row r="8" spans="2:19" ht="125" customHeight="1">
      <c r="B8" s="9"/>
      <c r="C8" s="9"/>
      <c r="D8" s="61"/>
      <c r="E8" s="61"/>
      <c r="F8" s="61"/>
      <c r="G8" s="61"/>
      <c r="H8" s="34"/>
      <c r="I8" s="9"/>
      <c r="J8" s="54"/>
      <c r="K8" s="36"/>
      <c r="L8" s="36"/>
      <c r="M8" s="36"/>
      <c r="N8" s="5" t="str">
        <f>IF(H8="VERY HIGH",R14,
IF(H8="HIGH",R15,
IF(H8="MEDIUM",R16,
IF(H8="LOW",R17,
IF(H8="VERY LOW",R18,"")))))</f>
        <v/>
      </c>
      <c r="O8" s="67"/>
      <c r="P8" s="67"/>
      <c r="R8" t="s">
        <v>83</v>
      </c>
      <c r="S8" t="str">
        <f>IF(K2="VERY HIGH",5,IF(K2="HIGH",4,IF(K2="MODERATE",3,IF(K2="LOW",2,IF(K2="VERY LOW",1,"")))))</f>
        <v/>
      </c>
    </row>
    <row r="9" spans="2:19" ht="125" customHeight="1">
      <c r="B9" s="9"/>
      <c r="C9" s="9"/>
      <c r="D9" s="61"/>
      <c r="E9" s="61"/>
      <c r="F9" s="61"/>
      <c r="G9" s="61"/>
      <c r="H9" s="34"/>
      <c r="I9" s="50" t="str">
        <f>IF(H9="VERY HIGH",R17,
IF(H9="HIGH",R18,
IF(H9="MEDIUM",R19,
IF(H9="LOW",R20,
IF(H9="VERY LOW",R21,"")))))</f>
        <v/>
      </c>
      <c r="J9" s="51"/>
      <c r="K9" s="35"/>
      <c r="L9" s="36"/>
      <c r="M9" s="36"/>
      <c r="N9" s="34"/>
      <c r="O9" s="69"/>
      <c r="P9" s="70"/>
      <c r="R9" t="s">
        <v>84</v>
      </c>
      <c r="S9" t="str">
        <f>IF(L2="VERY HIGH",5,IF(L2="HIGH",4,IF(L2="MODERATE",3,IF(L2="LOW",2,IF(L2="VERY LOW",1,"")))))</f>
        <v/>
      </c>
    </row>
    <row r="10" spans="2:19" ht="125" customHeight="1">
      <c r="B10" s="9"/>
      <c r="C10" s="9"/>
      <c r="D10" s="61"/>
      <c r="E10" s="61"/>
      <c r="F10" s="61"/>
      <c r="G10" s="61"/>
      <c r="H10" s="34"/>
      <c r="I10" s="50" t="str">
        <f>IF(H10="VERY HIGH",R17,
IF(H10="HIGH",R18,
IF(H10="MEDIUM",R19,
IF(H10="LOW",R20,
IF(H10="VERY LOW",R21,"")))))</f>
        <v/>
      </c>
      <c r="J10" s="51"/>
      <c r="K10" s="35"/>
      <c r="L10" s="36"/>
      <c r="M10" s="36"/>
      <c r="N10" s="34"/>
      <c r="O10" s="69"/>
      <c r="P10" s="70"/>
      <c r="R10" t="s">
        <v>85</v>
      </c>
      <c r="S10" t="str">
        <f>IF(M2="VERY HIGH",5,IF(M2="HIGH",4,IF(M2="MODERATE",3,IF(M2="LOW",2,IF(M2="VERY LOW",1,"")))))</f>
        <v/>
      </c>
    </row>
    <row r="11" spans="2:19" ht="125" customHeight="1">
      <c r="B11" s="9"/>
      <c r="C11" s="9"/>
      <c r="D11" s="61"/>
      <c r="E11" s="61"/>
      <c r="F11" s="61"/>
      <c r="G11" s="61"/>
      <c r="H11" s="34"/>
      <c r="I11" s="52"/>
      <c r="J11" s="53"/>
      <c r="K11" s="35"/>
      <c r="L11" s="36"/>
      <c r="M11" s="36"/>
      <c r="N11" s="34"/>
      <c r="O11" s="69"/>
      <c r="P11" s="70"/>
      <c r="R11" t="s">
        <v>86</v>
      </c>
      <c r="S11" t="str">
        <f>IF(N2="VERY HIGH",5,IF(N2="HIGH",4,IF(N2="MODERATE",3,IF(N2="LOW",2,IF(N2="VERY LOW",1,"")))))</f>
        <v/>
      </c>
    </row>
    <row r="12" spans="2:19" ht="125" customHeight="1">
      <c r="B12" s="9"/>
      <c r="C12" s="9"/>
      <c r="D12" s="61"/>
      <c r="E12" s="61"/>
      <c r="F12" s="61"/>
      <c r="G12" s="61"/>
      <c r="H12" s="34"/>
      <c r="I12" s="52"/>
      <c r="J12" s="53"/>
      <c r="K12" s="35"/>
      <c r="L12" s="36"/>
      <c r="M12" s="36"/>
      <c r="N12" s="34"/>
      <c r="O12" s="69"/>
      <c r="P12" s="70"/>
      <c r="R12" t="s">
        <v>87</v>
      </c>
      <c r="S12">
        <f>SUM(S5:S11)</f>
        <v>0</v>
      </c>
    </row>
    <row r="13" spans="2:19" ht="125" customHeight="1">
      <c r="B13" s="9"/>
      <c r="C13" s="9"/>
      <c r="D13" s="61"/>
      <c r="E13" s="61"/>
      <c r="F13" s="61"/>
      <c r="G13" s="61"/>
      <c r="H13" s="34"/>
      <c r="I13" s="52"/>
      <c r="J13" s="53"/>
      <c r="K13" s="35"/>
      <c r="L13" s="36"/>
      <c r="M13" s="36"/>
      <c r="N13" s="34"/>
      <c r="O13" s="69"/>
      <c r="P13" s="70"/>
      <c r="R13" t="s">
        <v>116</v>
      </c>
    </row>
    <row r="14" spans="2:19" ht="125" customHeight="1">
      <c r="B14" s="9"/>
      <c r="C14" s="9"/>
      <c r="D14" s="61"/>
      <c r="E14" s="61"/>
      <c r="F14" s="61"/>
      <c r="G14" s="61"/>
      <c r="H14" s="34"/>
      <c r="I14" s="52"/>
      <c r="J14" s="53"/>
      <c r="K14" s="35"/>
      <c r="L14" s="36"/>
      <c r="M14" s="36"/>
      <c r="N14" s="34"/>
      <c r="O14" s="69"/>
      <c r="P14" s="70"/>
      <c r="R14" s="1" t="str">
        <f>METHODOLOGY!C16</f>
        <v>Immediately elevate to senior leadership, implement active mitigation measures, and monitor continuously with frequent status reviews and trigger tracking.</v>
      </c>
      <c r="S14" s="1"/>
    </row>
    <row r="15" spans="2:19" ht="125" customHeight="1">
      <c r="B15" s="9"/>
      <c r="C15" s="9"/>
      <c r="D15" s="61"/>
      <c r="E15" s="61"/>
      <c r="F15" s="61"/>
      <c r="G15" s="61"/>
      <c r="H15" s="34"/>
      <c r="I15" s="52"/>
      <c r="J15" s="53"/>
      <c r="K15" s="35"/>
      <c r="L15" s="36"/>
      <c r="M15" s="36"/>
      <c r="N15" s="34"/>
      <c r="O15" s="69"/>
      <c r="P15" s="70"/>
      <c r="R15" s="28" t="str">
        <f>METHODOLOGY!C17</f>
        <v>Implement defined mitigation actions, and review regularly with scheduled monitoring and trigger checks.</v>
      </c>
      <c r="S15" s="28"/>
    </row>
    <row r="16" spans="2:19" ht="125" customHeight="1">
      <c r="B16" s="9"/>
      <c r="C16" s="9"/>
      <c r="D16" s="61"/>
      <c r="E16" s="61"/>
      <c r="F16" s="61"/>
      <c r="G16" s="61"/>
      <c r="H16" s="34"/>
      <c r="I16" s="52"/>
      <c r="J16" s="53"/>
      <c r="K16" s="35"/>
      <c r="L16" s="36"/>
      <c r="M16" s="36"/>
      <c r="N16" s="34"/>
      <c r="O16" s="69"/>
      <c r="P16" s="70"/>
      <c r="R16" s="28" t="str">
        <f>METHODOLOGY!C18</f>
        <v>Track through normal project reporting cycles, confirm assumptions periodically, and prepare contingency actions if conditions begin to change.</v>
      </c>
      <c r="S16" s="28"/>
    </row>
    <row r="17" spans="2:19" ht="125" customHeight="1">
      <c r="B17" s="9"/>
      <c r="C17" s="9"/>
      <c r="D17" s="61"/>
      <c r="E17" s="61"/>
      <c r="F17" s="61"/>
      <c r="G17" s="61"/>
      <c r="H17" s="34"/>
      <c r="I17" s="52"/>
      <c r="J17" s="53"/>
      <c r="K17" s="35"/>
      <c r="L17" s="36"/>
      <c r="M17" s="36"/>
      <c r="N17" s="34"/>
      <c r="O17" s="69"/>
      <c r="P17" s="70"/>
      <c r="R17" s="28" t="str">
        <f>METHODOLOGY!C19</f>
        <v>Document and monitor during routine project reviews with no immediate mitigation required.</v>
      </c>
      <c r="S17" s="28"/>
    </row>
    <row r="18" spans="2:19" ht="125" customHeight="1">
      <c r="B18" s="9"/>
      <c r="C18" s="9"/>
      <c r="D18" s="61"/>
      <c r="E18" s="61"/>
      <c r="F18" s="61"/>
      <c r="G18" s="61"/>
      <c r="H18" s="34"/>
      <c r="I18" s="52"/>
      <c r="J18" s="53"/>
      <c r="K18" s="35"/>
      <c r="L18" s="36"/>
      <c r="M18" s="36"/>
      <c r="N18" s="34"/>
      <c r="O18" s="69"/>
      <c r="P18" s="70"/>
      <c r="R18" s="28" t="str">
        <f>METHODOLOGY!C20</f>
        <v>Record for awareness and reassess only if project conditions change or new information emerges.</v>
      </c>
      <c r="S18" s="28"/>
    </row>
    <row r="19" spans="2:19" ht="125" customHeight="1">
      <c r="B19" s="9"/>
      <c r="C19" s="9"/>
      <c r="D19" s="61"/>
      <c r="E19" s="61"/>
      <c r="F19" s="61"/>
      <c r="G19" s="61"/>
      <c r="H19" s="34"/>
      <c r="I19" s="52"/>
      <c r="J19" s="53"/>
      <c r="K19" s="35"/>
      <c r="L19" s="36"/>
      <c r="M19" s="36"/>
      <c r="N19" s="34"/>
      <c r="O19" s="69"/>
      <c r="P19" s="70"/>
    </row>
    <row r="20" spans="2:19" ht="125" customHeight="1">
      <c r="B20" s="9"/>
      <c r="C20" s="9"/>
      <c r="D20" s="61"/>
      <c r="E20" s="61"/>
      <c r="F20" s="61"/>
      <c r="G20" s="61"/>
      <c r="H20" s="34"/>
      <c r="I20" s="52"/>
      <c r="J20" s="53"/>
      <c r="K20" s="35"/>
      <c r="L20" s="36"/>
      <c r="M20" s="36"/>
      <c r="N20" s="34"/>
      <c r="O20" s="69"/>
      <c r="P20" s="70"/>
    </row>
    <row r="21" spans="2:19" ht="68" customHeight="1"/>
    <row r="22" spans="2:19" ht="68" customHeight="1"/>
    <row r="23" spans="2:19" ht="68" customHeight="1"/>
    <row r="24" spans="2:19" ht="68" customHeight="1"/>
    <row r="25" spans="2:19" ht="68" customHeight="1"/>
    <row r="26" spans="2:19" ht="68" customHeight="1"/>
    <row r="27" spans="2:19" ht="68" customHeight="1"/>
    <row r="28" spans="2:19" ht="68" customHeight="1"/>
    <row r="29" spans="2:19" ht="68" customHeight="1"/>
    <row r="30" spans="2:19" ht="68" customHeight="1"/>
    <row r="31" spans="2:19" ht="68" customHeight="1"/>
    <row r="32" spans="2:19" ht="68" customHeight="1"/>
    <row r="33" ht="68" customHeight="1"/>
    <row r="34" ht="68" customHeight="1"/>
    <row r="35" ht="68" customHeight="1"/>
    <row r="36" ht="68" customHeight="1"/>
    <row r="37" ht="68" customHeight="1"/>
    <row r="38" ht="68" customHeight="1"/>
    <row r="39" ht="68" customHeight="1"/>
  </sheetData>
  <mergeCells count="34">
    <mergeCell ref="D19:G19"/>
    <mergeCell ref="O19:P19"/>
    <mergeCell ref="D20:G20"/>
    <mergeCell ref="O20:P20"/>
    <mergeCell ref="D16:G16"/>
    <mergeCell ref="O16:P16"/>
    <mergeCell ref="D17:G17"/>
    <mergeCell ref="O17:P17"/>
    <mergeCell ref="D18:G18"/>
    <mergeCell ref="O18:P18"/>
    <mergeCell ref="D13:G13"/>
    <mergeCell ref="O13:P13"/>
    <mergeCell ref="D14:G14"/>
    <mergeCell ref="O14:P14"/>
    <mergeCell ref="D15:G15"/>
    <mergeCell ref="O15:P15"/>
    <mergeCell ref="D10:G10"/>
    <mergeCell ref="O10:P10"/>
    <mergeCell ref="D11:G11"/>
    <mergeCell ref="O11:P11"/>
    <mergeCell ref="D12:G12"/>
    <mergeCell ref="O12:P12"/>
    <mergeCell ref="D7:G7"/>
    <mergeCell ref="O7:P7"/>
    <mergeCell ref="D8:G8"/>
    <mergeCell ref="O8:P8"/>
    <mergeCell ref="D9:G9"/>
    <mergeCell ref="O9:P9"/>
    <mergeCell ref="D4:G4"/>
    <mergeCell ref="O4:P4"/>
    <mergeCell ref="D5:G5"/>
    <mergeCell ref="O5:P5"/>
    <mergeCell ref="D6:G6"/>
    <mergeCell ref="O6:P6"/>
  </mergeCells>
  <conditionalFormatting sqref="F2">
    <cfRule type="containsText" dxfId="179" priority="11" operator="containsText" text="POSITIVE">
      <formula>NOT(ISERROR(SEARCH("POSITIVE",F2)))</formula>
    </cfRule>
    <cfRule type="containsText" dxfId="178" priority="12" operator="containsText" text="NEGATIVE">
      <formula>NOT(ISERROR(SEARCH("NEGATIVE",F2)))</formula>
    </cfRule>
  </conditionalFormatting>
  <conditionalFormatting sqref="G2">
    <cfRule type="containsText" dxfId="177" priority="7" operator="containsText" text="VERY HIGH">
      <formula>NOT(ISERROR(SEARCH("VERY HIGH",G2)))</formula>
    </cfRule>
  </conditionalFormatting>
  <conditionalFormatting sqref="H5:H20">
    <cfRule type="containsText" dxfId="176" priority="2" operator="containsText" text="HIGH">
      <formula>NOT(ISERROR(SEARCH("HIGH",H5)))</formula>
    </cfRule>
    <cfRule type="containsText" dxfId="175" priority="3" operator="containsText" text="VERY HIGH">
      <formula>NOT(ISERROR(SEARCH("VERY HIGH",H5)))</formula>
    </cfRule>
  </conditionalFormatting>
  <conditionalFormatting sqref="H2:N2">
    <cfRule type="containsText" dxfId="174" priority="1" operator="containsText" text="MODERATE">
      <formula>NOT(ISERROR(SEARCH("MODERATE",H2)))</formula>
    </cfRule>
    <cfRule type="containsText" dxfId="173" priority="4" operator="containsText" text="Very Low">
      <formula>NOT(ISERROR(SEARCH("Very Low",H2)))</formula>
    </cfRule>
    <cfRule type="containsText" dxfId="172" priority="5" operator="containsText" text="High">
      <formula>NOT(ISERROR(SEARCH("High",H2)))</formula>
    </cfRule>
    <cfRule type="containsText" dxfId="171" priority="6" operator="containsText" text="Very High">
      <formula>NOT(ISERROR(SEARCH("Very High",H2)))</formula>
    </cfRule>
  </conditionalFormatting>
  <conditionalFormatting sqref="O2:Q2">
    <cfRule type="containsText" dxfId="170" priority="8" operator="containsText" text="LOW">
      <formula>NOT(ISERROR(SEARCH("LOW",O2)))</formula>
    </cfRule>
    <cfRule type="containsText" dxfId="169" priority="9" operator="containsText" text="MODERATE">
      <formula>NOT(ISERROR(SEARCH("MODERATE",O2)))</formula>
    </cfRule>
    <cfRule type="containsText" dxfId="168" priority="10" operator="containsText" text="HIGh">
      <formula>NOT(ISERROR(SEARCH("HIGh",O2)))</formula>
    </cfRule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xr:uid="{2167AE5F-2EF0-9746-A674-0060053F6279}">
          <x14:formula1>
            <xm:f>METHODOLOGY!$B$9:$B$13</xm:f>
          </x14:formula1>
          <xm:sqref>H5:H20</xm:sqref>
        </x14:dataValidation>
        <x14:dataValidation type="list" allowBlank="1" showInputMessage="1" showErrorMessage="1" xr:uid="{A7DBEA4A-5884-F644-A6C4-24D56AF663AF}">
          <x14:formula1>
            <xm:f>METHODOLOGY!$B$83:$B$88</xm:f>
          </x14:formula1>
          <xm:sqref>N2</xm:sqref>
        </x14:dataValidation>
        <x14:dataValidation type="list" allowBlank="1" showInputMessage="1" showErrorMessage="1" xr:uid="{287111FD-FC05-D44A-872E-4B42E660AC39}">
          <x14:formula1>
            <xm:f>METHODOLOGY!$B$75:$B$80</xm:f>
          </x14:formula1>
          <xm:sqref>M2</xm:sqref>
        </x14:dataValidation>
        <x14:dataValidation type="list" allowBlank="1" showInputMessage="1" showErrorMessage="1" xr:uid="{57D20FDE-EA86-E54E-8613-7774E4A041EF}">
          <x14:formula1>
            <xm:f>METHODOLOGY!$B$67:$B$72</xm:f>
          </x14:formula1>
          <xm:sqref>L2</xm:sqref>
        </x14:dataValidation>
        <x14:dataValidation type="list" allowBlank="1" showInputMessage="1" showErrorMessage="1" xr:uid="{9C89CC19-F4D6-E44E-A5C5-309F23D60F56}">
          <x14:formula1>
            <xm:f>METHODOLOGY!$B$59:$B$64</xm:f>
          </x14:formula1>
          <xm:sqref>K2</xm:sqref>
        </x14:dataValidation>
        <x14:dataValidation type="list" allowBlank="1" showInputMessage="1" showErrorMessage="1" xr:uid="{9AFAEF44-64CD-B14F-AFB8-4B711ABBEE98}">
          <x14:formula1>
            <xm:f>METHODOLOGY!$B$35:$B$40</xm:f>
          </x14:formula1>
          <xm:sqref>J2</xm:sqref>
        </x14:dataValidation>
        <x14:dataValidation type="list" allowBlank="1" showInputMessage="1" showErrorMessage="1" xr:uid="{D3DE6337-B4D5-704E-B98E-5F701F2C7A05}">
          <x14:formula1>
            <xm:f>METHODOLOGY!$B$43:$B$48</xm:f>
          </x14:formula1>
          <xm:sqref>I2</xm:sqref>
        </x14:dataValidation>
        <x14:dataValidation type="list" allowBlank="1" showInputMessage="1" showErrorMessage="1" xr:uid="{4AF0904A-87BE-9845-9522-F0FA3F3882E8}">
          <x14:formula1>
            <xm:f>METHODOLOGY!$B$51:$B$56</xm:f>
          </x14:formula1>
          <xm:sqref>H2</xm:sqref>
        </x14:dataValidation>
        <x14:dataValidation type="list" allowBlank="1" showInputMessage="1" showErrorMessage="1" xr:uid="{6FAEC9C6-5A25-7D46-8891-1E239592179B}">
          <x14:formula1>
            <xm:f>METHODOLOGY!$D$43:$D$48</xm:f>
          </x14:formula1>
          <xm:sqref>I3 I21:I1048576</xm:sqref>
        </x14:dataValidation>
        <x14:dataValidation type="list" allowBlank="1" showInputMessage="1" showErrorMessage="1" xr:uid="{D3CFF15A-2AFC-804D-8A75-856AD2A30E61}">
          <x14:formula1>
            <xm:f>METHODOLOGY!$D$51:$D$56</xm:f>
          </x14:formula1>
          <xm:sqref>H3 H21:H1048576</xm:sqref>
        </x14:dataValidation>
        <x14:dataValidation type="list" allowBlank="1" showInputMessage="1" showErrorMessage="1" xr:uid="{8ABA21B4-C7AD-8946-A80E-22C9F8B19906}">
          <x14:formula1>
            <xm:f>METHODOLOGY!$B$31:$B$32</xm:f>
          </x14:formula1>
          <xm:sqref>F2:F3 F21:F1048576</xm:sqref>
        </x14:dataValidation>
        <x14:dataValidation type="list" allowBlank="1" showInputMessage="1" showErrorMessage="1" xr:uid="{A67A7E5F-868E-E744-A5C3-39A520AE6BA3}">
          <x14:formula1>
            <xm:f>METHODOLOGY!$D$9:$D$13</xm:f>
          </x14:formula1>
          <xm:sqref>G72:G1048576 G2:G3</xm:sqref>
        </x14:dataValidation>
        <x14:dataValidation type="list" allowBlank="1" showInputMessage="1" showErrorMessage="1" xr:uid="{38F97AB8-4525-CF43-8AFE-3E21449354CF}">
          <x14:formula1>
            <xm:f>METHODOLOGY!$B$23:$B$28</xm:f>
          </x14:formula1>
          <xm:sqref>E2</xm:sqref>
        </x14:dataValidation>
      </x14:dataValidation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86E74-E406-3044-98D3-CF4D24350E81}">
  <dimension ref="B1:S39"/>
  <sheetViews>
    <sheetView zoomScale="56" workbookViewId="0">
      <selection activeCell="B3" sqref="B3"/>
    </sheetView>
  </sheetViews>
  <sheetFormatPr baseColWidth="10" defaultRowHeight="19"/>
  <cols>
    <col min="1" max="1" width="1.83203125" customWidth="1"/>
    <col min="2" max="2" width="8" customWidth="1"/>
    <col min="3" max="3" width="31.1640625" customWidth="1"/>
    <col min="4" max="4" width="86" customWidth="1"/>
    <col min="5" max="5" width="26.83203125" customWidth="1"/>
    <col min="6" max="6" width="19.33203125" customWidth="1"/>
    <col min="7" max="7" width="19.1640625" customWidth="1"/>
    <col min="8" max="8" width="20.33203125" style="24" customWidth="1"/>
    <col min="9" max="11" width="17.83203125" customWidth="1"/>
    <col min="12" max="12" width="25" customWidth="1"/>
    <col min="13" max="13" width="25.5" customWidth="1"/>
    <col min="14" max="14" width="28.6640625" customWidth="1"/>
    <col min="15" max="15" width="35.6640625" customWidth="1"/>
    <col min="16" max="16" width="72.83203125" style="33" customWidth="1"/>
    <col min="17" max="17" width="7" style="31" hidden="1" customWidth="1"/>
    <col min="18" max="18" width="35" hidden="1" customWidth="1"/>
    <col min="19" max="19" width="24.6640625" hidden="1" customWidth="1"/>
    <col min="20" max="20" width="10.83203125" customWidth="1"/>
  </cols>
  <sheetData>
    <row r="1" spans="2:19" s="2" customFormat="1" ht="138" customHeight="1">
      <c r="B1" s="6" t="s">
        <v>99</v>
      </c>
      <c r="C1" s="6" t="s">
        <v>122</v>
      </c>
      <c r="D1" s="6" t="s">
        <v>1</v>
      </c>
      <c r="E1" s="6" t="s">
        <v>2</v>
      </c>
      <c r="F1" s="6" t="s">
        <v>54</v>
      </c>
      <c r="G1" s="6" t="s">
        <v>3</v>
      </c>
      <c r="H1" s="6" t="s">
        <v>62</v>
      </c>
      <c r="I1" s="6" t="s">
        <v>59</v>
      </c>
      <c r="J1" s="6" t="s">
        <v>61</v>
      </c>
      <c r="K1" s="6" t="s">
        <v>63</v>
      </c>
      <c r="L1" s="6" t="s">
        <v>64</v>
      </c>
      <c r="M1" s="6" t="s">
        <v>65</v>
      </c>
      <c r="N1" s="6" t="s">
        <v>66</v>
      </c>
      <c r="O1" s="6" t="s">
        <v>79</v>
      </c>
      <c r="P1" s="6" t="s">
        <v>121</v>
      </c>
      <c r="Q1" s="29"/>
    </row>
    <row r="2" spans="2:19" s="3" customFormat="1" ht="130" customHeight="1">
      <c r="B2" s="75">
        <v>17</v>
      </c>
      <c r="C2" s="4"/>
      <c r="D2" s="71"/>
      <c r="E2" s="72"/>
      <c r="F2" s="72"/>
      <c r="G2" s="72"/>
      <c r="H2" s="73"/>
      <c r="I2" s="73"/>
      <c r="J2" s="73"/>
      <c r="K2" s="73"/>
      <c r="L2" s="73"/>
      <c r="M2" s="73"/>
      <c r="N2" s="73"/>
      <c r="O2" s="73" t="str">
        <f>IF(S4="LOW",
    IF(S12&lt;4,"LOW",IF(S12&lt;=15,"MODERATE","HIGH")),
IF(S4="MODERATE",
    IF(S12&lt;11,"LOW",IF(S12&lt;=18,"MODERATE","HIGH")),
IF(S4="HIGH",
    IF(S12&lt;15,"LOW",IF(S12&lt;=20,"MODERATE","HIGH")),
"")))</f>
        <v>LOW</v>
      </c>
      <c r="P2" s="37"/>
      <c r="Q2" s="30"/>
    </row>
    <row r="3" spans="2:19" ht="8" customHeight="1">
      <c r="D3" s="7"/>
    </row>
    <row r="4" spans="2:19" s="2" customFormat="1" ht="81" customHeight="1">
      <c r="B4" s="6" t="s">
        <v>99</v>
      </c>
      <c r="C4" s="23" t="s">
        <v>131</v>
      </c>
      <c r="D4" s="62" t="s">
        <v>55</v>
      </c>
      <c r="E4" s="63"/>
      <c r="F4" s="63"/>
      <c r="G4" s="64"/>
      <c r="H4" s="23" t="s">
        <v>3</v>
      </c>
      <c r="I4" s="6" t="s">
        <v>96</v>
      </c>
      <c r="J4" s="6" t="s">
        <v>97</v>
      </c>
      <c r="K4" s="6" t="s">
        <v>98</v>
      </c>
      <c r="L4" s="6" t="s">
        <v>113</v>
      </c>
      <c r="M4" s="6" t="s">
        <v>114</v>
      </c>
      <c r="N4" s="23" t="s">
        <v>115</v>
      </c>
      <c r="O4" s="65" t="s">
        <v>118</v>
      </c>
      <c r="P4" s="66"/>
      <c r="Q4" s="29"/>
      <c r="R4" s="2" t="s">
        <v>95</v>
      </c>
      <c r="S4" s="2" t="str">
        <f>METHODOLOGY!C4</f>
        <v>Low</v>
      </c>
    </row>
    <row r="5" spans="2:19" s="7" customFormat="1" ht="125" customHeight="1">
      <c r="B5" s="8"/>
      <c r="C5" s="8"/>
      <c r="D5" s="61"/>
      <c r="E5" s="61"/>
      <c r="F5" s="61"/>
      <c r="G5" s="61"/>
      <c r="H5" s="34"/>
      <c r="I5" s="35">
        <v>0</v>
      </c>
      <c r="J5" s="36">
        <v>0</v>
      </c>
      <c r="K5" s="36">
        <f>I5*J5</f>
        <v>0</v>
      </c>
      <c r="L5" s="8"/>
      <c r="M5" s="8"/>
      <c r="N5" s="5" t="str">
        <f>IF(H5="VERY HIGH",R14,
IF(H5="HIGH",R15,
IF(H5="MEDIUM",R16,
IF(H5="LOW",R17,
IF(H5="VERY LOW",R18,"")))))</f>
        <v/>
      </c>
      <c r="O5" s="68"/>
      <c r="P5" s="68"/>
      <c r="Q5" s="32"/>
      <c r="R5" s="7" t="s">
        <v>81</v>
      </c>
      <c r="S5" s="7" t="str">
        <f>IF(H2="VERY HIGH",5,IF(H2="HIGH",4,IF(H2="MODERATE",3,IF(H2="LOW",2,IF(H2="VERY LOW",1,"")))))</f>
        <v/>
      </c>
    </row>
    <row r="6" spans="2:19" ht="125" customHeight="1">
      <c r="B6" s="9"/>
      <c r="C6" s="9"/>
      <c r="D6" s="61"/>
      <c r="E6" s="61"/>
      <c r="F6" s="61"/>
      <c r="G6" s="61"/>
      <c r="H6" s="34"/>
      <c r="I6" s="35"/>
      <c r="J6" s="36"/>
      <c r="K6" s="36"/>
      <c r="L6" s="9"/>
      <c r="M6" s="9"/>
      <c r="N6" s="5" t="str">
        <f>IF(H6="VERY HIGH",R14,
IF(H6="HIGH",R15,
IF(H6="MEDIUM",R16,
IF(H6="LOW",R17,
IF(H6="VERY LOW",R18,"")))))</f>
        <v/>
      </c>
      <c r="O6" s="67"/>
      <c r="P6" s="67"/>
      <c r="R6" t="s">
        <v>80</v>
      </c>
      <c r="S6" t="str">
        <f>IF(I2="VERY HIGH",5,IF(I2="HIGH",4,IF(I2="MODERATE",3,IF(I2="LOW",2,IF(I2="VERY LOW",1,"")))))</f>
        <v/>
      </c>
    </row>
    <row r="7" spans="2:19" ht="125" customHeight="1">
      <c r="B7" s="9"/>
      <c r="C7" s="9"/>
      <c r="D7" s="61"/>
      <c r="E7" s="61"/>
      <c r="F7" s="61"/>
      <c r="G7" s="61"/>
      <c r="H7" s="34"/>
      <c r="I7" s="35"/>
      <c r="J7" s="36"/>
      <c r="K7" s="36"/>
      <c r="L7" s="9"/>
      <c r="M7" s="36"/>
      <c r="N7" s="5" t="str">
        <f>IF(H7="VERY HIGH",R14,
IF(H7="HIGH",R15,
IF(H7="MEDIUM",R16,
IF(H7="LOW",R17,
IF(H7="VERY LOW",R18,"")))))</f>
        <v/>
      </c>
      <c r="O7" s="67"/>
      <c r="P7" s="67"/>
      <c r="R7" t="s">
        <v>82</v>
      </c>
      <c r="S7" t="str">
        <f>IF(J2="VERY HIGH",5,IF(J2="HIGH",4,IF(J2="MODERATE",3,IF(J2="LOW",2,IF(J2="VERY LOW",1,"")))))</f>
        <v/>
      </c>
    </row>
    <row r="8" spans="2:19" ht="125" customHeight="1">
      <c r="B8" s="9"/>
      <c r="C8" s="9"/>
      <c r="D8" s="61"/>
      <c r="E8" s="61"/>
      <c r="F8" s="61"/>
      <c r="G8" s="61"/>
      <c r="H8" s="34"/>
      <c r="I8" s="9"/>
      <c r="J8" s="54"/>
      <c r="K8" s="36"/>
      <c r="L8" s="36"/>
      <c r="M8" s="36"/>
      <c r="N8" s="5" t="str">
        <f>IF(H8="VERY HIGH",R14,
IF(H8="HIGH",R15,
IF(H8="MEDIUM",R16,
IF(H8="LOW",R17,
IF(H8="VERY LOW",R18,"")))))</f>
        <v/>
      </c>
      <c r="O8" s="67"/>
      <c r="P8" s="67"/>
      <c r="R8" t="s">
        <v>83</v>
      </c>
      <c r="S8" t="str">
        <f>IF(K2="VERY HIGH",5,IF(K2="HIGH",4,IF(K2="MODERATE",3,IF(K2="LOW",2,IF(K2="VERY LOW",1,"")))))</f>
        <v/>
      </c>
    </row>
    <row r="9" spans="2:19" ht="125" customHeight="1">
      <c r="B9" s="9"/>
      <c r="C9" s="9"/>
      <c r="D9" s="61"/>
      <c r="E9" s="61"/>
      <c r="F9" s="61"/>
      <c r="G9" s="61"/>
      <c r="H9" s="34"/>
      <c r="I9" s="50" t="str">
        <f>IF(H9="VERY HIGH",R17,
IF(H9="HIGH",R18,
IF(H9="MEDIUM",R19,
IF(H9="LOW",R20,
IF(H9="VERY LOW",R21,"")))))</f>
        <v/>
      </c>
      <c r="J9" s="51"/>
      <c r="K9" s="35"/>
      <c r="L9" s="36"/>
      <c r="M9" s="36"/>
      <c r="N9" s="34"/>
      <c r="O9" s="69"/>
      <c r="P9" s="70"/>
      <c r="R9" t="s">
        <v>84</v>
      </c>
      <c r="S9" t="str">
        <f>IF(L2="VERY HIGH",5,IF(L2="HIGH",4,IF(L2="MODERATE",3,IF(L2="LOW",2,IF(L2="VERY LOW",1,"")))))</f>
        <v/>
      </c>
    </row>
    <row r="10" spans="2:19" ht="125" customHeight="1">
      <c r="B10" s="9"/>
      <c r="C10" s="9"/>
      <c r="D10" s="61"/>
      <c r="E10" s="61"/>
      <c r="F10" s="61"/>
      <c r="G10" s="61"/>
      <c r="H10" s="34"/>
      <c r="I10" s="50" t="str">
        <f>IF(H10="VERY HIGH",R17,
IF(H10="HIGH",R18,
IF(H10="MEDIUM",R19,
IF(H10="LOW",R20,
IF(H10="VERY LOW",R21,"")))))</f>
        <v/>
      </c>
      <c r="J10" s="51"/>
      <c r="K10" s="35"/>
      <c r="L10" s="36"/>
      <c r="M10" s="36"/>
      <c r="N10" s="34"/>
      <c r="O10" s="69"/>
      <c r="P10" s="70"/>
      <c r="R10" t="s">
        <v>85</v>
      </c>
      <c r="S10" t="str">
        <f>IF(M2="VERY HIGH",5,IF(M2="HIGH",4,IF(M2="MODERATE",3,IF(M2="LOW",2,IF(M2="VERY LOW",1,"")))))</f>
        <v/>
      </c>
    </row>
    <row r="11" spans="2:19" ht="125" customHeight="1">
      <c r="B11" s="9"/>
      <c r="C11" s="9"/>
      <c r="D11" s="61"/>
      <c r="E11" s="61"/>
      <c r="F11" s="61"/>
      <c r="G11" s="61"/>
      <c r="H11" s="34"/>
      <c r="I11" s="52"/>
      <c r="J11" s="53"/>
      <c r="K11" s="35"/>
      <c r="L11" s="36"/>
      <c r="M11" s="36"/>
      <c r="N11" s="34"/>
      <c r="O11" s="69"/>
      <c r="P11" s="70"/>
      <c r="R11" t="s">
        <v>86</v>
      </c>
      <c r="S11" t="str">
        <f>IF(N2="VERY HIGH",5,IF(N2="HIGH",4,IF(N2="MODERATE",3,IF(N2="LOW",2,IF(N2="VERY LOW",1,"")))))</f>
        <v/>
      </c>
    </row>
    <row r="12" spans="2:19" ht="125" customHeight="1">
      <c r="B12" s="9"/>
      <c r="C12" s="9"/>
      <c r="D12" s="61"/>
      <c r="E12" s="61"/>
      <c r="F12" s="61"/>
      <c r="G12" s="61"/>
      <c r="H12" s="34"/>
      <c r="I12" s="52"/>
      <c r="J12" s="53"/>
      <c r="K12" s="35"/>
      <c r="L12" s="36"/>
      <c r="M12" s="36"/>
      <c r="N12" s="34"/>
      <c r="O12" s="69"/>
      <c r="P12" s="70"/>
      <c r="R12" t="s">
        <v>87</v>
      </c>
      <c r="S12">
        <f>SUM(S5:S11)</f>
        <v>0</v>
      </c>
    </row>
    <row r="13" spans="2:19" ht="125" customHeight="1">
      <c r="B13" s="9"/>
      <c r="C13" s="9"/>
      <c r="D13" s="61"/>
      <c r="E13" s="61"/>
      <c r="F13" s="61"/>
      <c r="G13" s="61"/>
      <c r="H13" s="34"/>
      <c r="I13" s="52"/>
      <c r="J13" s="53"/>
      <c r="K13" s="35"/>
      <c r="L13" s="36"/>
      <c r="M13" s="36"/>
      <c r="N13" s="34"/>
      <c r="O13" s="69"/>
      <c r="P13" s="70"/>
      <c r="R13" t="s">
        <v>116</v>
      </c>
    </row>
    <row r="14" spans="2:19" ht="125" customHeight="1">
      <c r="B14" s="9"/>
      <c r="C14" s="9"/>
      <c r="D14" s="61"/>
      <c r="E14" s="61"/>
      <c r="F14" s="61"/>
      <c r="G14" s="61"/>
      <c r="H14" s="34"/>
      <c r="I14" s="52"/>
      <c r="J14" s="53"/>
      <c r="K14" s="35"/>
      <c r="L14" s="36"/>
      <c r="M14" s="36"/>
      <c r="N14" s="34"/>
      <c r="O14" s="69"/>
      <c r="P14" s="70"/>
      <c r="R14" s="1" t="str">
        <f>METHODOLOGY!C16</f>
        <v>Immediately elevate to senior leadership, implement active mitigation measures, and monitor continuously with frequent status reviews and trigger tracking.</v>
      </c>
      <c r="S14" s="1"/>
    </row>
    <row r="15" spans="2:19" ht="125" customHeight="1">
      <c r="B15" s="9"/>
      <c r="C15" s="9"/>
      <c r="D15" s="61"/>
      <c r="E15" s="61"/>
      <c r="F15" s="61"/>
      <c r="G15" s="61"/>
      <c r="H15" s="34"/>
      <c r="I15" s="52"/>
      <c r="J15" s="53"/>
      <c r="K15" s="35"/>
      <c r="L15" s="36"/>
      <c r="M15" s="36"/>
      <c r="N15" s="34"/>
      <c r="O15" s="69"/>
      <c r="P15" s="70"/>
      <c r="R15" s="28" t="str">
        <f>METHODOLOGY!C17</f>
        <v>Implement defined mitigation actions, and review regularly with scheduled monitoring and trigger checks.</v>
      </c>
      <c r="S15" s="28"/>
    </row>
    <row r="16" spans="2:19" ht="125" customHeight="1">
      <c r="B16" s="9"/>
      <c r="C16" s="9"/>
      <c r="D16" s="61"/>
      <c r="E16" s="61"/>
      <c r="F16" s="61"/>
      <c r="G16" s="61"/>
      <c r="H16" s="34"/>
      <c r="I16" s="52"/>
      <c r="J16" s="53"/>
      <c r="K16" s="35"/>
      <c r="L16" s="36"/>
      <c r="M16" s="36"/>
      <c r="N16" s="34"/>
      <c r="O16" s="69"/>
      <c r="P16" s="70"/>
      <c r="R16" s="28" t="str">
        <f>METHODOLOGY!C18</f>
        <v>Track through normal project reporting cycles, confirm assumptions periodically, and prepare contingency actions if conditions begin to change.</v>
      </c>
      <c r="S16" s="28"/>
    </row>
    <row r="17" spans="2:19" ht="125" customHeight="1">
      <c r="B17" s="9"/>
      <c r="C17" s="9"/>
      <c r="D17" s="61"/>
      <c r="E17" s="61"/>
      <c r="F17" s="61"/>
      <c r="G17" s="61"/>
      <c r="H17" s="34"/>
      <c r="I17" s="52"/>
      <c r="J17" s="53"/>
      <c r="K17" s="35"/>
      <c r="L17" s="36"/>
      <c r="M17" s="36"/>
      <c r="N17" s="34"/>
      <c r="O17" s="69"/>
      <c r="P17" s="70"/>
      <c r="R17" s="28" t="str">
        <f>METHODOLOGY!C19</f>
        <v>Document and monitor during routine project reviews with no immediate mitigation required.</v>
      </c>
      <c r="S17" s="28"/>
    </row>
    <row r="18" spans="2:19" ht="125" customHeight="1">
      <c r="B18" s="9"/>
      <c r="C18" s="9"/>
      <c r="D18" s="61"/>
      <c r="E18" s="61"/>
      <c r="F18" s="61"/>
      <c r="G18" s="61"/>
      <c r="H18" s="34"/>
      <c r="I18" s="52"/>
      <c r="J18" s="53"/>
      <c r="K18" s="35"/>
      <c r="L18" s="36"/>
      <c r="M18" s="36"/>
      <c r="N18" s="34"/>
      <c r="O18" s="69"/>
      <c r="P18" s="70"/>
      <c r="R18" s="28" t="str">
        <f>METHODOLOGY!C20</f>
        <v>Record for awareness and reassess only if project conditions change or new information emerges.</v>
      </c>
      <c r="S18" s="28"/>
    </row>
    <row r="19" spans="2:19" ht="125" customHeight="1">
      <c r="B19" s="9"/>
      <c r="C19" s="9"/>
      <c r="D19" s="61"/>
      <c r="E19" s="61"/>
      <c r="F19" s="61"/>
      <c r="G19" s="61"/>
      <c r="H19" s="34"/>
      <c r="I19" s="52"/>
      <c r="J19" s="53"/>
      <c r="K19" s="35"/>
      <c r="L19" s="36"/>
      <c r="M19" s="36"/>
      <c r="N19" s="34"/>
      <c r="O19" s="69"/>
      <c r="P19" s="70"/>
    </row>
    <row r="20" spans="2:19" ht="125" customHeight="1">
      <c r="B20" s="9"/>
      <c r="C20" s="9"/>
      <c r="D20" s="61"/>
      <c r="E20" s="61"/>
      <c r="F20" s="61"/>
      <c r="G20" s="61"/>
      <c r="H20" s="34"/>
      <c r="I20" s="52"/>
      <c r="J20" s="53"/>
      <c r="K20" s="35"/>
      <c r="L20" s="36"/>
      <c r="M20" s="36"/>
      <c r="N20" s="34"/>
      <c r="O20" s="69"/>
      <c r="P20" s="70"/>
    </row>
    <row r="21" spans="2:19" ht="68" customHeight="1"/>
    <row r="22" spans="2:19" ht="68" customHeight="1"/>
    <row r="23" spans="2:19" ht="68" customHeight="1"/>
    <row r="24" spans="2:19" ht="68" customHeight="1"/>
    <row r="25" spans="2:19" ht="68" customHeight="1"/>
    <row r="26" spans="2:19" ht="68" customHeight="1"/>
    <row r="27" spans="2:19" ht="68" customHeight="1"/>
    <row r="28" spans="2:19" ht="68" customHeight="1"/>
    <row r="29" spans="2:19" ht="68" customHeight="1"/>
    <row r="30" spans="2:19" ht="68" customHeight="1"/>
    <row r="31" spans="2:19" ht="68" customHeight="1"/>
    <row r="32" spans="2:19" ht="68" customHeight="1"/>
    <row r="33" ht="68" customHeight="1"/>
    <row r="34" ht="68" customHeight="1"/>
    <row r="35" ht="68" customHeight="1"/>
    <row r="36" ht="68" customHeight="1"/>
    <row r="37" ht="68" customHeight="1"/>
    <row r="38" ht="68" customHeight="1"/>
    <row r="39" ht="68" customHeight="1"/>
  </sheetData>
  <mergeCells count="34">
    <mergeCell ref="D19:G19"/>
    <mergeCell ref="O19:P19"/>
    <mergeCell ref="D20:G20"/>
    <mergeCell ref="O20:P20"/>
    <mergeCell ref="D16:G16"/>
    <mergeCell ref="O16:P16"/>
    <mergeCell ref="D17:G17"/>
    <mergeCell ref="O17:P17"/>
    <mergeCell ref="D18:G18"/>
    <mergeCell ref="O18:P18"/>
    <mergeCell ref="D13:G13"/>
    <mergeCell ref="O13:P13"/>
    <mergeCell ref="D14:G14"/>
    <mergeCell ref="O14:P14"/>
    <mergeCell ref="D15:G15"/>
    <mergeCell ref="O15:P15"/>
    <mergeCell ref="D10:G10"/>
    <mergeCell ref="O10:P10"/>
    <mergeCell ref="D11:G11"/>
    <mergeCell ref="O11:P11"/>
    <mergeCell ref="D12:G12"/>
    <mergeCell ref="O12:P12"/>
    <mergeCell ref="D7:G7"/>
    <mergeCell ref="O7:P7"/>
    <mergeCell ref="D8:G8"/>
    <mergeCell ref="O8:P8"/>
    <mergeCell ref="D9:G9"/>
    <mergeCell ref="O9:P9"/>
    <mergeCell ref="D4:G4"/>
    <mergeCell ref="O4:P4"/>
    <mergeCell ref="D5:G5"/>
    <mergeCell ref="O5:P5"/>
    <mergeCell ref="D6:G6"/>
    <mergeCell ref="O6:P6"/>
  </mergeCells>
  <conditionalFormatting sqref="F2">
    <cfRule type="containsText" dxfId="167" priority="11" operator="containsText" text="POSITIVE">
      <formula>NOT(ISERROR(SEARCH("POSITIVE",F2)))</formula>
    </cfRule>
    <cfRule type="containsText" dxfId="166" priority="12" operator="containsText" text="NEGATIVE">
      <formula>NOT(ISERROR(SEARCH("NEGATIVE",F2)))</formula>
    </cfRule>
  </conditionalFormatting>
  <conditionalFormatting sqref="G2">
    <cfRule type="containsText" dxfId="165" priority="7" operator="containsText" text="VERY HIGH">
      <formula>NOT(ISERROR(SEARCH("VERY HIGH",G2)))</formula>
    </cfRule>
  </conditionalFormatting>
  <conditionalFormatting sqref="H5:H20">
    <cfRule type="containsText" dxfId="164" priority="2" operator="containsText" text="HIGH">
      <formula>NOT(ISERROR(SEARCH("HIGH",H5)))</formula>
    </cfRule>
    <cfRule type="containsText" dxfId="163" priority="3" operator="containsText" text="VERY HIGH">
      <formula>NOT(ISERROR(SEARCH("VERY HIGH",H5)))</formula>
    </cfRule>
  </conditionalFormatting>
  <conditionalFormatting sqref="H2:N2">
    <cfRule type="containsText" dxfId="162" priority="1" operator="containsText" text="MODERATE">
      <formula>NOT(ISERROR(SEARCH("MODERATE",H2)))</formula>
    </cfRule>
    <cfRule type="containsText" dxfId="161" priority="4" operator="containsText" text="Very Low">
      <formula>NOT(ISERROR(SEARCH("Very Low",H2)))</formula>
    </cfRule>
    <cfRule type="containsText" dxfId="160" priority="5" operator="containsText" text="High">
      <formula>NOT(ISERROR(SEARCH("High",H2)))</formula>
    </cfRule>
    <cfRule type="containsText" dxfId="159" priority="6" operator="containsText" text="Very High">
      <formula>NOT(ISERROR(SEARCH("Very High",H2)))</formula>
    </cfRule>
  </conditionalFormatting>
  <conditionalFormatting sqref="O2:Q2">
    <cfRule type="containsText" dxfId="158" priority="8" operator="containsText" text="LOW">
      <formula>NOT(ISERROR(SEARCH("LOW",O2)))</formula>
    </cfRule>
    <cfRule type="containsText" dxfId="157" priority="9" operator="containsText" text="MODERATE">
      <formula>NOT(ISERROR(SEARCH("MODERATE",O2)))</formula>
    </cfRule>
    <cfRule type="containsText" dxfId="156" priority="10" operator="containsText" text="HIGh">
      <formula>NOT(ISERROR(SEARCH("HIGh",O2)))</formula>
    </cfRule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xr:uid="{4BA4895D-54BE-1A47-93CF-2212CF005F5F}">
          <x14:formula1>
            <xm:f>METHODOLOGY!$B$9:$B$13</xm:f>
          </x14:formula1>
          <xm:sqref>H5:H20</xm:sqref>
        </x14:dataValidation>
        <x14:dataValidation type="list" allowBlank="1" showInputMessage="1" showErrorMessage="1" xr:uid="{187ABFDE-ED15-FB41-988F-11DE393E3746}">
          <x14:formula1>
            <xm:f>METHODOLOGY!$B$83:$B$88</xm:f>
          </x14:formula1>
          <xm:sqref>N2</xm:sqref>
        </x14:dataValidation>
        <x14:dataValidation type="list" allowBlank="1" showInputMessage="1" showErrorMessage="1" xr:uid="{39092629-DBEE-F740-B595-1C8C80C61231}">
          <x14:formula1>
            <xm:f>METHODOLOGY!$B$75:$B$80</xm:f>
          </x14:formula1>
          <xm:sqref>M2</xm:sqref>
        </x14:dataValidation>
        <x14:dataValidation type="list" allowBlank="1" showInputMessage="1" showErrorMessage="1" xr:uid="{F60BA9E5-631E-2346-B446-B4F0A1BC2FA3}">
          <x14:formula1>
            <xm:f>METHODOLOGY!$B$67:$B$72</xm:f>
          </x14:formula1>
          <xm:sqref>L2</xm:sqref>
        </x14:dataValidation>
        <x14:dataValidation type="list" allowBlank="1" showInputMessage="1" showErrorMessage="1" xr:uid="{79248657-006E-674E-8470-DE7DA18D3837}">
          <x14:formula1>
            <xm:f>METHODOLOGY!$B$59:$B$64</xm:f>
          </x14:formula1>
          <xm:sqref>K2</xm:sqref>
        </x14:dataValidation>
        <x14:dataValidation type="list" allowBlank="1" showInputMessage="1" showErrorMessage="1" xr:uid="{3EF8E9CE-E22D-5248-B933-2C7F329DC59B}">
          <x14:formula1>
            <xm:f>METHODOLOGY!$B$35:$B$40</xm:f>
          </x14:formula1>
          <xm:sqref>J2</xm:sqref>
        </x14:dataValidation>
        <x14:dataValidation type="list" allowBlank="1" showInputMessage="1" showErrorMessage="1" xr:uid="{CCB162CE-F60E-8748-8B47-BBE03E3CBE6E}">
          <x14:formula1>
            <xm:f>METHODOLOGY!$B$43:$B$48</xm:f>
          </x14:formula1>
          <xm:sqref>I2</xm:sqref>
        </x14:dataValidation>
        <x14:dataValidation type="list" allowBlank="1" showInputMessage="1" showErrorMessage="1" xr:uid="{A65F11DC-F195-6B4C-9BF0-0F2BA7BB0016}">
          <x14:formula1>
            <xm:f>METHODOLOGY!$B$51:$B$56</xm:f>
          </x14:formula1>
          <xm:sqref>H2</xm:sqref>
        </x14:dataValidation>
        <x14:dataValidation type="list" allowBlank="1" showInputMessage="1" showErrorMessage="1" xr:uid="{C96D8F3E-5CD8-214F-B025-B19EDA904023}">
          <x14:formula1>
            <xm:f>METHODOLOGY!$D$43:$D$48</xm:f>
          </x14:formula1>
          <xm:sqref>I3 I21:I1048576</xm:sqref>
        </x14:dataValidation>
        <x14:dataValidation type="list" allowBlank="1" showInputMessage="1" showErrorMessage="1" xr:uid="{359A2F1B-7600-534F-BAE0-4CF935F0B1D7}">
          <x14:formula1>
            <xm:f>METHODOLOGY!$D$51:$D$56</xm:f>
          </x14:formula1>
          <xm:sqref>H3 H21:H1048576</xm:sqref>
        </x14:dataValidation>
        <x14:dataValidation type="list" allowBlank="1" showInputMessage="1" showErrorMessage="1" xr:uid="{C90249DC-5203-3A44-AA86-8AF17C07186C}">
          <x14:formula1>
            <xm:f>METHODOLOGY!$B$31:$B$32</xm:f>
          </x14:formula1>
          <xm:sqref>F2:F3 F21:F1048576</xm:sqref>
        </x14:dataValidation>
        <x14:dataValidation type="list" allowBlank="1" showInputMessage="1" showErrorMessage="1" xr:uid="{4E45D917-0FDF-D04B-B873-3943AC68721C}">
          <x14:formula1>
            <xm:f>METHODOLOGY!$D$9:$D$13</xm:f>
          </x14:formula1>
          <xm:sqref>G72:G1048576 G2:G3</xm:sqref>
        </x14:dataValidation>
        <x14:dataValidation type="list" allowBlank="1" showInputMessage="1" showErrorMessage="1" xr:uid="{5ED78B91-9C4B-BB4F-A80C-1E7A7CCD7ED3}">
          <x14:formula1>
            <xm:f>METHODOLOGY!$B$23:$B$28</xm:f>
          </x14:formula1>
          <xm:sqref>E2</xm:sqref>
        </x14:dataValidation>
      </x14:dataValidation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70AB8-D89A-5143-823B-12B3B8823A73}">
  <dimension ref="B1:S39"/>
  <sheetViews>
    <sheetView zoomScale="56" workbookViewId="0">
      <selection activeCell="B3" sqref="B3"/>
    </sheetView>
  </sheetViews>
  <sheetFormatPr baseColWidth="10" defaultRowHeight="19"/>
  <cols>
    <col min="1" max="1" width="1.83203125" customWidth="1"/>
    <col min="2" max="2" width="8" customWidth="1"/>
    <col min="3" max="3" width="31.1640625" customWidth="1"/>
    <col min="4" max="4" width="86" customWidth="1"/>
    <col min="5" max="5" width="26.83203125" customWidth="1"/>
    <col min="6" max="6" width="19.33203125" customWidth="1"/>
    <col min="7" max="7" width="19.1640625" customWidth="1"/>
    <col min="8" max="8" width="20.33203125" style="24" customWidth="1"/>
    <col min="9" max="11" width="17.83203125" customWidth="1"/>
    <col min="12" max="12" width="25" customWidth="1"/>
    <col min="13" max="13" width="25.5" customWidth="1"/>
    <col min="14" max="14" width="28.6640625" customWidth="1"/>
    <col min="15" max="15" width="35.6640625" customWidth="1"/>
    <col min="16" max="16" width="72.83203125" style="33" customWidth="1"/>
    <col min="17" max="17" width="7" style="31" hidden="1" customWidth="1"/>
    <col min="18" max="18" width="35" hidden="1" customWidth="1"/>
    <col min="19" max="19" width="24.6640625" hidden="1" customWidth="1"/>
    <col min="20" max="20" width="10.83203125" customWidth="1"/>
  </cols>
  <sheetData>
    <row r="1" spans="2:19" s="2" customFormat="1" ht="138" customHeight="1">
      <c r="B1" s="6" t="s">
        <v>99</v>
      </c>
      <c r="C1" s="6" t="s">
        <v>122</v>
      </c>
      <c r="D1" s="6" t="s">
        <v>1</v>
      </c>
      <c r="E1" s="6" t="s">
        <v>2</v>
      </c>
      <c r="F1" s="6" t="s">
        <v>54</v>
      </c>
      <c r="G1" s="6" t="s">
        <v>3</v>
      </c>
      <c r="H1" s="6" t="s">
        <v>62</v>
      </c>
      <c r="I1" s="6" t="s">
        <v>59</v>
      </c>
      <c r="J1" s="6" t="s">
        <v>61</v>
      </c>
      <c r="K1" s="6" t="s">
        <v>63</v>
      </c>
      <c r="L1" s="6" t="s">
        <v>64</v>
      </c>
      <c r="M1" s="6" t="s">
        <v>65</v>
      </c>
      <c r="N1" s="6" t="s">
        <v>66</v>
      </c>
      <c r="O1" s="6" t="s">
        <v>79</v>
      </c>
      <c r="P1" s="6" t="s">
        <v>121</v>
      </c>
      <c r="Q1" s="29"/>
    </row>
    <row r="2" spans="2:19" s="3" customFormat="1" ht="130" customHeight="1">
      <c r="B2" s="75">
        <v>18</v>
      </c>
      <c r="C2" s="4"/>
      <c r="D2" s="71"/>
      <c r="E2" s="72"/>
      <c r="F2" s="72"/>
      <c r="G2" s="72"/>
      <c r="H2" s="73"/>
      <c r="I2" s="73"/>
      <c r="J2" s="73"/>
      <c r="K2" s="73"/>
      <c r="L2" s="73"/>
      <c r="M2" s="73"/>
      <c r="N2" s="73"/>
      <c r="O2" s="73" t="str">
        <f>IF(S4="LOW",
    IF(S12&lt;4,"LOW",IF(S12&lt;=15,"MODERATE","HIGH")),
IF(S4="MODERATE",
    IF(S12&lt;11,"LOW",IF(S12&lt;=18,"MODERATE","HIGH")),
IF(S4="HIGH",
    IF(S12&lt;15,"LOW",IF(S12&lt;=20,"MODERATE","HIGH")),
"")))</f>
        <v>LOW</v>
      </c>
      <c r="P2" s="37"/>
      <c r="Q2" s="30"/>
    </row>
    <row r="3" spans="2:19" ht="8" customHeight="1">
      <c r="D3" s="7"/>
    </row>
    <row r="4" spans="2:19" s="2" customFormat="1" ht="81" customHeight="1">
      <c r="B4" s="6" t="s">
        <v>99</v>
      </c>
      <c r="C4" s="23" t="s">
        <v>131</v>
      </c>
      <c r="D4" s="62" t="s">
        <v>55</v>
      </c>
      <c r="E4" s="63"/>
      <c r="F4" s="63"/>
      <c r="G4" s="64"/>
      <c r="H4" s="23" t="s">
        <v>3</v>
      </c>
      <c r="I4" s="6" t="s">
        <v>96</v>
      </c>
      <c r="J4" s="6" t="s">
        <v>97</v>
      </c>
      <c r="K4" s="6" t="s">
        <v>98</v>
      </c>
      <c r="L4" s="6" t="s">
        <v>113</v>
      </c>
      <c r="M4" s="6" t="s">
        <v>114</v>
      </c>
      <c r="N4" s="23" t="s">
        <v>115</v>
      </c>
      <c r="O4" s="65" t="s">
        <v>118</v>
      </c>
      <c r="P4" s="66"/>
      <c r="Q4" s="29"/>
      <c r="R4" s="2" t="s">
        <v>95</v>
      </c>
      <c r="S4" s="2" t="str">
        <f>METHODOLOGY!C4</f>
        <v>Low</v>
      </c>
    </row>
    <row r="5" spans="2:19" s="7" customFormat="1" ht="125" customHeight="1">
      <c r="B5" s="8"/>
      <c r="C5" s="8"/>
      <c r="D5" s="61"/>
      <c r="E5" s="61"/>
      <c r="F5" s="61"/>
      <c r="G5" s="61"/>
      <c r="H5" s="34"/>
      <c r="I5" s="35">
        <v>0</v>
      </c>
      <c r="J5" s="36">
        <v>0</v>
      </c>
      <c r="K5" s="36">
        <f>I5*J5</f>
        <v>0</v>
      </c>
      <c r="L5" s="8"/>
      <c r="M5" s="8"/>
      <c r="N5" s="5" t="str">
        <f>IF(H5="VERY HIGH",R14,
IF(H5="HIGH",R15,
IF(H5="MEDIUM",R16,
IF(H5="LOW",R17,
IF(H5="VERY LOW",R18,"")))))</f>
        <v/>
      </c>
      <c r="O5" s="68"/>
      <c r="P5" s="68"/>
      <c r="Q5" s="32"/>
      <c r="R5" s="7" t="s">
        <v>81</v>
      </c>
      <c r="S5" s="7" t="str">
        <f>IF(H2="VERY HIGH",5,IF(H2="HIGH",4,IF(H2="MODERATE",3,IF(H2="LOW",2,IF(H2="VERY LOW",1,"")))))</f>
        <v/>
      </c>
    </row>
    <row r="6" spans="2:19" ht="125" customHeight="1">
      <c r="B6" s="9"/>
      <c r="C6" s="9"/>
      <c r="D6" s="61"/>
      <c r="E6" s="61"/>
      <c r="F6" s="61"/>
      <c r="G6" s="61"/>
      <c r="H6" s="34"/>
      <c r="I6" s="35"/>
      <c r="J6" s="36"/>
      <c r="K6" s="36"/>
      <c r="L6" s="9"/>
      <c r="M6" s="9"/>
      <c r="N6" s="5" t="str">
        <f>IF(H6="VERY HIGH",R14,
IF(H6="HIGH",R15,
IF(H6="MEDIUM",R16,
IF(H6="LOW",R17,
IF(H6="VERY LOW",R18,"")))))</f>
        <v/>
      </c>
      <c r="O6" s="67"/>
      <c r="P6" s="67"/>
      <c r="R6" t="s">
        <v>80</v>
      </c>
      <c r="S6" t="str">
        <f>IF(I2="VERY HIGH",5,IF(I2="HIGH",4,IF(I2="MODERATE",3,IF(I2="LOW",2,IF(I2="VERY LOW",1,"")))))</f>
        <v/>
      </c>
    </row>
    <row r="7" spans="2:19" ht="125" customHeight="1">
      <c r="B7" s="9"/>
      <c r="C7" s="9"/>
      <c r="D7" s="61"/>
      <c r="E7" s="61"/>
      <c r="F7" s="61"/>
      <c r="G7" s="61"/>
      <c r="H7" s="34"/>
      <c r="I7" s="35"/>
      <c r="J7" s="36"/>
      <c r="K7" s="36"/>
      <c r="L7" s="9"/>
      <c r="M7" s="36"/>
      <c r="N7" s="5" t="str">
        <f>IF(H7="VERY HIGH",R14,
IF(H7="HIGH",R15,
IF(H7="MEDIUM",R16,
IF(H7="LOW",R17,
IF(H7="VERY LOW",R18,"")))))</f>
        <v/>
      </c>
      <c r="O7" s="67"/>
      <c r="P7" s="67"/>
      <c r="R7" t="s">
        <v>82</v>
      </c>
      <c r="S7" t="str">
        <f>IF(J2="VERY HIGH",5,IF(J2="HIGH",4,IF(J2="MODERATE",3,IF(J2="LOW",2,IF(J2="VERY LOW",1,"")))))</f>
        <v/>
      </c>
    </row>
    <row r="8" spans="2:19" ht="125" customHeight="1">
      <c r="B8" s="9"/>
      <c r="C8" s="9"/>
      <c r="D8" s="61"/>
      <c r="E8" s="61"/>
      <c r="F8" s="61"/>
      <c r="G8" s="61"/>
      <c r="H8" s="34"/>
      <c r="I8" s="9"/>
      <c r="J8" s="54"/>
      <c r="K8" s="36"/>
      <c r="L8" s="36"/>
      <c r="M8" s="36"/>
      <c r="N8" s="5" t="str">
        <f>IF(H8="VERY HIGH",R14,
IF(H8="HIGH",R15,
IF(H8="MEDIUM",R16,
IF(H8="LOW",R17,
IF(H8="VERY LOW",R18,"")))))</f>
        <v/>
      </c>
      <c r="O8" s="67"/>
      <c r="P8" s="67"/>
      <c r="R8" t="s">
        <v>83</v>
      </c>
      <c r="S8" t="str">
        <f>IF(K2="VERY HIGH",5,IF(K2="HIGH",4,IF(K2="MODERATE",3,IF(K2="LOW",2,IF(K2="VERY LOW",1,"")))))</f>
        <v/>
      </c>
    </row>
    <row r="9" spans="2:19" ht="125" customHeight="1">
      <c r="B9" s="9"/>
      <c r="C9" s="9"/>
      <c r="D9" s="61"/>
      <c r="E9" s="61"/>
      <c r="F9" s="61"/>
      <c r="G9" s="61"/>
      <c r="H9" s="34"/>
      <c r="I9" s="50" t="str">
        <f>IF(H9="VERY HIGH",R17,
IF(H9="HIGH",R18,
IF(H9="MEDIUM",R19,
IF(H9="LOW",R20,
IF(H9="VERY LOW",R21,"")))))</f>
        <v/>
      </c>
      <c r="J9" s="51"/>
      <c r="K9" s="35"/>
      <c r="L9" s="36"/>
      <c r="M9" s="36"/>
      <c r="N9" s="34"/>
      <c r="O9" s="69"/>
      <c r="P9" s="70"/>
      <c r="R9" t="s">
        <v>84</v>
      </c>
      <c r="S9" t="str">
        <f>IF(L2="VERY HIGH",5,IF(L2="HIGH",4,IF(L2="MODERATE",3,IF(L2="LOW",2,IF(L2="VERY LOW",1,"")))))</f>
        <v/>
      </c>
    </row>
    <row r="10" spans="2:19" ht="125" customHeight="1">
      <c r="B10" s="9"/>
      <c r="C10" s="9"/>
      <c r="D10" s="61"/>
      <c r="E10" s="61"/>
      <c r="F10" s="61"/>
      <c r="G10" s="61"/>
      <c r="H10" s="34"/>
      <c r="I10" s="50" t="str">
        <f>IF(H10="VERY HIGH",R17,
IF(H10="HIGH",R18,
IF(H10="MEDIUM",R19,
IF(H10="LOW",R20,
IF(H10="VERY LOW",R21,"")))))</f>
        <v/>
      </c>
      <c r="J10" s="51"/>
      <c r="K10" s="35"/>
      <c r="L10" s="36"/>
      <c r="M10" s="36"/>
      <c r="N10" s="34"/>
      <c r="O10" s="69"/>
      <c r="P10" s="70"/>
      <c r="R10" t="s">
        <v>85</v>
      </c>
      <c r="S10" t="str">
        <f>IF(M2="VERY HIGH",5,IF(M2="HIGH",4,IF(M2="MODERATE",3,IF(M2="LOW",2,IF(M2="VERY LOW",1,"")))))</f>
        <v/>
      </c>
    </row>
    <row r="11" spans="2:19" ht="125" customHeight="1">
      <c r="B11" s="9"/>
      <c r="C11" s="9"/>
      <c r="D11" s="61"/>
      <c r="E11" s="61"/>
      <c r="F11" s="61"/>
      <c r="G11" s="61"/>
      <c r="H11" s="34"/>
      <c r="I11" s="52"/>
      <c r="J11" s="53"/>
      <c r="K11" s="35"/>
      <c r="L11" s="36"/>
      <c r="M11" s="36"/>
      <c r="N11" s="34"/>
      <c r="O11" s="69"/>
      <c r="P11" s="70"/>
      <c r="R11" t="s">
        <v>86</v>
      </c>
      <c r="S11" t="str">
        <f>IF(N2="VERY HIGH",5,IF(N2="HIGH",4,IF(N2="MODERATE",3,IF(N2="LOW",2,IF(N2="VERY LOW",1,"")))))</f>
        <v/>
      </c>
    </row>
    <row r="12" spans="2:19" ht="125" customHeight="1">
      <c r="B12" s="9"/>
      <c r="C12" s="9"/>
      <c r="D12" s="61"/>
      <c r="E12" s="61"/>
      <c r="F12" s="61"/>
      <c r="G12" s="61"/>
      <c r="H12" s="34"/>
      <c r="I12" s="52"/>
      <c r="J12" s="53"/>
      <c r="K12" s="35"/>
      <c r="L12" s="36"/>
      <c r="M12" s="36"/>
      <c r="N12" s="34"/>
      <c r="O12" s="69"/>
      <c r="P12" s="70"/>
      <c r="R12" t="s">
        <v>87</v>
      </c>
      <c r="S12">
        <f>SUM(S5:S11)</f>
        <v>0</v>
      </c>
    </row>
    <row r="13" spans="2:19" ht="125" customHeight="1">
      <c r="B13" s="9"/>
      <c r="C13" s="9"/>
      <c r="D13" s="61"/>
      <c r="E13" s="61"/>
      <c r="F13" s="61"/>
      <c r="G13" s="61"/>
      <c r="H13" s="34"/>
      <c r="I13" s="52"/>
      <c r="J13" s="53"/>
      <c r="K13" s="35"/>
      <c r="L13" s="36"/>
      <c r="M13" s="36"/>
      <c r="N13" s="34"/>
      <c r="O13" s="69"/>
      <c r="P13" s="70"/>
      <c r="R13" t="s">
        <v>116</v>
      </c>
    </row>
    <row r="14" spans="2:19" ht="125" customHeight="1">
      <c r="B14" s="9"/>
      <c r="C14" s="9"/>
      <c r="D14" s="61"/>
      <c r="E14" s="61"/>
      <c r="F14" s="61"/>
      <c r="G14" s="61"/>
      <c r="H14" s="34"/>
      <c r="I14" s="52"/>
      <c r="J14" s="53"/>
      <c r="K14" s="35"/>
      <c r="L14" s="36"/>
      <c r="M14" s="36"/>
      <c r="N14" s="34"/>
      <c r="O14" s="69"/>
      <c r="P14" s="70"/>
      <c r="R14" s="1" t="str">
        <f>METHODOLOGY!C16</f>
        <v>Immediately elevate to senior leadership, implement active mitigation measures, and monitor continuously with frequent status reviews and trigger tracking.</v>
      </c>
      <c r="S14" s="1"/>
    </row>
    <row r="15" spans="2:19" ht="125" customHeight="1">
      <c r="B15" s="9"/>
      <c r="C15" s="9"/>
      <c r="D15" s="61"/>
      <c r="E15" s="61"/>
      <c r="F15" s="61"/>
      <c r="G15" s="61"/>
      <c r="H15" s="34"/>
      <c r="I15" s="52"/>
      <c r="J15" s="53"/>
      <c r="K15" s="35"/>
      <c r="L15" s="36"/>
      <c r="M15" s="36"/>
      <c r="N15" s="34"/>
      <c r="O15" s="69"/>
      <c r="P15" s="70"/>
      <c r="R15" s="28" t="str">
        <f>METHODOLOGY!C17</f>
        <v>Implement defined mitigation actions, and review regularly with scheduled monitoring and trigger checks.</v>
      </c>
      <c r="S15" s="28"/>
    </row>
    <row r="16" spans="2:19" ht="125" customHeight="1">
      <c r="B16" s="9"/>
      <c r="C16" s="9"/>
      <c r="D16" s="61"/>
      <c r="E16" s="61"/>
      <c r="F16" s="61"/>
      <c r="G16" s="61"/>
      <c r="H16" s="34"/>
      <c r="I16" s="52"/>
      <c r="J16" s="53"/>
      <c r="K16" s="35"/>
      <c r="L16" s="36"/>
      <c r="M16" s="36"/>
      <c r="N16" s="34"/>
      <c r="O16" s="69"/>
      <c r="P16" s="70"/>
      <c r="R16" s="28" t="str">
        <f>METHODOLOGY!C18</f>
        <v>Track through normal project reporting cycles, confirm assumptions periodically, and prepare contingency actions if conditions begin to change.</v>
      </c>
      <c r="S16" s="28"/>
    </row>
    <row r="17" spans="2:19" ht="125" customHeight="1">
      <c r="B17" s="9"/>
      <c r="C17" s="9"/>
      <c r="D17" s="61"/>
      <c r="E17" s="61"/>
      <c r="F17" s="61"/>
      <c r="G17" s="61"/>
      <c r="H17" s="34"/>
      <c r="I17" s="52"/>
      <c r="J17" s="53"/>
      <c r="K17" s="35"/>
      <c r="L17" s="36"/>
      <c r="M17" s="36"/>
      <c r="N17" s="34"/>
      <c r="O17" s="69"/>
      <c r="P17" s="70"/>
      <c r="R17" s="28" t="str">
        <f>METHODOLOGY!C19</f>
        <v>Document and monitor during routine project reviews with no immediate mitigation required.</v>
      </c>
      <c r="S17" s="28"/>
    </row>
    <row r="18" spans="2:19" ht="125" customHeight="1">
      <c r="B18" s="9"/>
      <c r="C18" s="9"/>
      <c r="D18" s="61"/>
      <c r="E18" s="61"/>
      <c r="F18" s="61"/>
      <c r="G18" s="61"/>
      <c r="H18" s="34"/>
      <c r="I18" s="52"/>
      <c r="J18" s="53"/>
      <c r="K18" s="35"/>
      <c r="L18" s="36"/>
      <c r="M18" s="36"/>
      <c r="N18" s="34"/>
      <c r="O18" s="69"/>
      <c r="P18" s="70"/>
      <c r="R18" s="28" t="str">
        <f>METHODOLOGY!C20</f>
        <v>Record for awareness and reassess only if project conditions change or new information emerges.</v>
      </c>
      <c r="S18" s="28"/>
    </row>
    <row r="19" spans="2:19" ht="125" customHeight="1">
      <c r="B19" s="9"/>
      <c r="C19" s="9"/>
      <c r="D19" s="61"/>
      <c r="E19" s="61"/>
      <c r="F19" s="61"/>
      <c r="G19" s="61"/>
      <c r="H19" s="34"/>
      <c r="I19" s="52"/>
      <c r="J19" s="53"/>
      <c r="K19" s="35"/>
      <c r="L19" s="36"/>
      <c r="M19" s="36"/>
      <c r="N19" s="34"/>
      <c r="O19" s="69"/>
      <c r="P19" s="70"/>
    </row>
    <row r="20" spans="2:19" ht="125" customHeight="1">
      <c r="B20" s="9"/>
      <c r="C20" s="9"/>
      <c r="D20" s="61"/>
      <c r="E20" s="61"/>
      <c r="F20" s="61"/>
      <c r="G20" s="61"/>
      <c r="H20" s="34"/>
      <c r="I20" s="52"/>
      <c r="J20" s="53"/>
      <c r="K20" s="35"/>
      <c r="L20" s="36"/>
      <c r="M20" s="36"/>
      <c r="N20" s="34"/>
      <c r="O20" s="69"/>
      <c r="P20" s="70"/>
    </row>
    <row r="21" spans="2:19" ht="68" customHeight="1"/>
    <row r="22" spans="2:19" ht="68" customHeight="1"/>
    <row r="23" spans="2:19" ht="68" customHeight="1"/>
    <row r="24" spans="2:19" ht="68" customHeight="1"/>
    <row r="25" spans="2:19" ht="68" customHeight="1"/>
    <row r="26" spans="2:19" ht="68" customHeight="1"/>
    <row r="27" spans="2:19" ht="68" customHeight="1"/>
    <row r="28" spans="2:19" ht="68" customHeight="1"/>
    <row r="29" spans="2:19" ht="68" customHeight="1"/>
    <row r="30" spans="2:19" ht="68" customHeight="1"/>
    <row r="31" spans="2:19" ht="68" customHeight="1"/>
    <row r="32" spans="2:19" ht="68" customHeight="1"/>
    <row r="33" ht="68" customHeight="1"/>
    <row r="34" ht="68" customHeight="1"/>
    <row r="35" ht="68" customHeight="1"/>
    <row r="36" ht="68" customHeight="1"/>
    <row r="37" ht="68" customHeight="1"/>
    <row r="38" ht="68" customHeight="1"/>
    <row r="39" ht="68" customHeight="1"/>
  </sheetData>
  <mergeCells count="34">
    <mergeCell ref="D19:G19"/>
    <mergeCell ref="O19:P19"/>
    <mergeCell ref="D20:G20"/>
    <mergeCell ref="O20:P20"/>
    <mergeCell ref="D16:G16"/>
    <mergeCell ref="O16:P16"/>
    <mergeCell ref="D17:G17"/>
    <mergeCell ref="O17:P17"/>
    <mergeCell ref="D18:G18"/>
    <mergeCell ref="O18:P18"/>
    <mergeCell ref="D13:G13"/>
    <mergeCell ref="O13:P13"/>
    <mergeCell ref="D14:G14"/>
    <mergeCell ref="O14:P14"/>
    <mergeCell ref="D15:G15"/>
    <mergeCell ref="O15:P15"/>
    <mergeCell ref="D10:G10"/>
    <mergeCell ref="O10:P10"/>
    <mergeCell ref="D11:G11"/>
    <mergeCell ref="O11:P11"/>
    <mergeCell ref="D12:G12"/>
    <mergeCell ref="O12:P12"/>
    <mergeCell ref="D7:G7"/>
    <mergeCell ref="O7:P7"/>
    <mergeCell ref="D8:G8"/>
    <mergeCell ref="O8:P8"/>
    <mergeCell ref="D9:G9"/>
    <mergeCell ref="O9:P9"/>
    <mergeCell ref="D4:G4"/>
    <mergeCell ref="O4:P4"/>
    <mergeCell ref="D5:G5"/>
    <mergeCell ref="O5:P5"/>
    <mergeCell ref="D6:G6"/>
    <mergeCell ref="O6:P6"/>
  </mergeCells>
  <conditionalFormatting sqref="F2">
    <cfRule type="containsText" dxfId="155" priority="11" operator="containsText" text="POSITIVE">
      <formula>NOT(ISERROR(SEARCH("POSITIVE",F2)))</formula>
    </cfRule>
    <cfRule type="containsText" dxfId="154" priority="12" operator="containsText" text="NEGATIVE">
      <formula>NOT(ISERROR(SEARCH("NEGATIVE",F2)))</formula>
    </cfRule>
  </conditionalFormatting>
  <conditionalFormatting sqref="G2">
    <cfRule type="containsText" dxfId="153" priority="7" operator="containsText" text="VERY HIGH">
      <formula>NOT(ISERROR(SEARCH("VERY HIGH",G2)))</formula>
    </cfRule>
  </conditionalFormatting>
  <conditionalFormatting sqref="H5:H20">
    <cfRule type="containsText" dxfId="152" priority="2" operator="containsText" text="HIGH">
      <formula>NOT(ISERROR(SEARCH("HIGH",H5)))</formula>
    </cfRule>
    <cfRule type="containsText" dxfId="151" priority="3" operator="containsText" text="VERY HIGH">
      <formula>NOT(ISERROR(SEARCH("VERY HIGH",H5)))</formula>
    </cfRule>
  </conditionalFormatting>
  <conditionalFormatting sqref="H2:N2">
    <cfRule type="containsText" dxfId="150" priority="1" operator="containsText" text="MODERATE">
      <formula>NOT(ISERROR(SEARCH("MODERATE",H2)))</formula>
    </cfRule>
    <cfRule type="containsText" dxfId="149" priority="4" operator="containsText" text="Very Low">
      <formula>NOT(ISERROR(SEARCH("Very Low",H2)))</formula>
    </cfRule>
    <cfRule type="containsText" dxfId="148" priority="5" operator="containsText" text="High">
      <formula>NOT(ISERROR(SEARCH("High",H2)))</formula>
    </cfRule>
    <cfRule type="containsText" dxfId="147" priority="6" operator="containsText" text="Very High">
      <formula>NOT(ISERROR(SEARCH("Very High",H2)))</formula>
    </cfRule>
  </conditionalFormatting>
  <conditionalFormatting sqref="O2:Q2">
    <cfRule type="containsText" dxfId="146" priority="8" operator="containsText" text="LOW">
      <formula>NOT(ISERROR(SEARCH("LOW",O2)))</formula>
    </cfRule>
    <cfRule type="containsText" dxfId="145" priority="9" operator="containsText" text="MODERATE">
      <formula>NOT(ISERROR(SEARCH("MODERATE",O2)))</formula>
    </cfRule>
    <cfRule type="containsText" dxfId="144" priority="10" operator="containsText" text="HIGh">
      <formula>NOT(ISERROR(SEARCH("HIGh",O2)))</formula>
    </cfRule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xr:uid="{658955EC-A529-7948-97BF-0F9C23E5E9D7}">
          <x14:formula1>
            <xm:f>METHODOLOGY!$B$9:$B$13</xm:f>
          </x14:formula1>
          <xm:sqref>H5:H20</xm:sqref>
        </x14:dataValidation>
        <x14:dataValidation type="list" allowBlank="1" showInputMessage="1" showErrorMessage="1" xr:uid="{7ED7348C-F7AD-3B41-92D2-C5584D474416}">
          <x14:formula1>
            <xm:f>METHODOLOGY!$B$83:$B$88</xm:f>
          </x14:formula1>
          <xm:sqref>N2</xm:sqref>
        </x14:dataValidation>
        <x14:dataValidation type="list" allowBlank="1" showInputMessage="1" showErrorMessage="1" xr:uid="{91BC649C-1F8D-0D4C-A498-4CF2AE0D4FA7}">
          <x14:formula1>
            <xm:f>METHODOLOGY!$B$75:$B$80</xm:f>
          </x14:formula1>
          <xm:sqref>M2</xm:sqref>
        </x14:dataValidation>
        <x14:dataValidation type="list" allowBlank="1" showInputMessage="1" showErrorMessage="1" xr:uid="{7870743D-664B-F741-A67A-0382B8A254C8}">
          <x14:formula1>
            <xm:f>METHODOLOGY!$B$67:$B$72</xm:f>
          </x14:formula1>
          <xm:sqref>L2</xm:sqref>
        </x14:dataValidation>
        <x14:dataValidation type="list" allowBlank="1" showInputMessage="1" showErrorMessage="1" xr:uid="{1B642503-26D2-D94B-9F57-D12B8DF5A6D5}">
          <x14:formula1>
            <xm:f>METHODOLOGY!$B$59:$B$64</xm:f>
          </x14:formula1>
          <xm:sqref>K2</xm:sqref>
        </x14:dataValidation>
        <x14:dataValidation type="list" allowBlank="1" showInputMessage="1" showErrorMessage="1" xr:uid="{C600C92D-87B6-4A4D-A38F-A0A776068C31}">
          <x14:formula1>
            <xm:f>METHODOLOGY!$B$35:$B$40</xm:f>
          </x14:formula1>
          <xm:sqref>J2</xm:sqref>
        </x14:dataValidation>
        <x14:dataValidation type="list" allowBlank="1" showInputMessage="1" showErrorMessage="1" xr:uid="{975A6828-DBE6-B246-BABA-825460F42A0D}">
          <x14:formula1>
            <xm:f>METHODOLOGY!$B$43:$B$48</xm:f>
          </x14:formula1>
          <xm:sqref>I2</xm:sqref>
        </x14:dataValidation>
        <x14:dataValidation type="list" allowBlank="1" showInputMessage="1" showErrorMessage="1" xr:uid="{D6A7A84B-32E7-004B-BEC9-F226EFED1CC3}">
          <x14:formula1>
            <xm:f>METHODOLOGY!$B$51:$B$56</xm:f>
          </x14:formula1>
          <xm:sqref>H2</xm:sqref>
        </x14:dataValidation>
        <x14:dataValidation type="list" allowBlank="1" showInputMessage="1" showErrorMessage="1" xr:uid="{6941F429-2A96-984E-85D1-252E354890FD}">
          <x14:formula1>
            <xm:f>METHODOLOGY!$D$43:$D$48</xm:f>
          </x14:formula1>
          <xm:sqref>I3 I21:I1048576</xm:sqref>
        </x14:dataValidation>
        <x14:dataValidation type="list" allowBlank="1" showInputMessage="1" showErrorMessage="1" xr:uid="{2091624A-6088-6A4C-A574-249DB5D90902}">
          <x14:formula1>
            <xm:f>METHODOLOGY!$D$51:$D$56</xm:f>
          </x14:formula1>
          <xm:sqref>H3 H21:H1048576</xm:sqref>
        </x14:dataValidation>
        <x14:dataValidation type="list" allowBlank="1" showInputMessage="1" showErrorMessage="1" xr:uid="{639B477D-F470-CC47-981C-48E3D5D000C1}">
          <x14:formula1>
            <xm:f>METHODOLOGY!$B$31:$B$32</xm:f>
          </x14:formula1>
          <xm:sqref>F2:F3 F21:F1048576</xm:sqref>
        </x14:dataValidation>
        <x14:dataValidation type="list" allowBlank="1" showInputMessage="1" showErrorMessage="1" xr:uid="{D115176E-F9DC-654E-AFAE-9C7231876D65}">
          <x14:formula1>
            <xm:f>METHODOLOGY!$D$9:$D$13</xm:f>
          </x14:formula1>
          <xm:sqref>G72:G1048576 G2:G3</xm:sqref>
        </x14:dataValidation>
        <x14:dataValidation type="list" allowBlank="1" showInputMessage="1" showErrorMessage="1" xr:uid="{0AA5AF22-D69F-1C49-AFC9-60C28BED1C94}">
          <x14:formula1>
            <xm:f>METHODOLOGY!$B$23:$B$28</xm:f>
          </x14:formula1>
          <xm:sqref>E2</xm:sqref>
        </x14:dataValidation>
      </x14:dataValidations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F2F47-168B-0347-9E61-C395E95A2369}">
  <dimension ref="B1:S39"/>
  <sheetViews>
    <sheetView zoomScale="56" workbookViewId="0">
      <selection activeCell="B3" sqref="B3"/>
    </sheetView>
  </sheetViews>
  <sheetFormatPr baseColWidth="10" defaultRowHeight="19"/>
  <cols>
    <col min="1" max="1" width="1.83203125" customWidth="1"/>
    <col min="2" max="2" width="8" customWidth="1"/>
    <col min="3" max="3" width="31.1640625" customWidth="1"/>
    <col min="4" max="4" width="86" customWidth="1"/>
    <col min="5" max="5" width="26.83203125" customWidth="1"/>
    <col min="6" max="6" width="19.33203125" customWidth="1"/>
    <col min="7" max="7" width="19.1640625" customWidth="1"/>
    <col min="8" max="8" width="20.33203125" style="24" customWidth="1"/>
    <col min="9" max="11" width="17.83203125" customWidth="1"/>
    <col min="12" max="12" width="25" customWidth="1"/>
    <col min="13" max="13" width="25.5" customWidth="1"/>
    <col min="14" max="14" width="28.6640625" customWidth="1"/>
    <col min="15" max="15" width="35.6640625" customWidth="1"/>
    <col min="16" max="16" width="72.83203125" style="33" customWidth="1"/>
    <col min="17" max="17" width="7" style="31" hidden="1" customWidth="1"/>
    <col min="18" max="18" width="35" hidden="1" customWidth="1"/>
    <col min="19" max="19" width="24.6640625" hidden="1" customWidth="1"/>
    <col min="20" max="20" width="10.83203125" customWidth="1"/>
  </cols>
  <sheetData>
    <row r="1" spans="2:19" s="2" customFormat="1" ht="138" customHeight="1">
      <c r="B1" s="6" t="s">
        <v>99</v>
      </c>
      <c r="C1" s="6" t="s">
        <v>122</v>
      </c>
      <c r="D1" s="6" t="s">
        <v>1</v>
      </c>
      <c r="E1" s="6" t="s">
        <v>2</v>
      </c>
      <c r="F1" s="6" t="s">
        <v>54</v>
      </c>
      <c r="G1" s="6" t="s">
        <v>3</v>
      </c>
      <c r="H1" s="6" t="s">
        <v>62</v>
      </c>
      <c r="I1" s="6" t="s">
        <v>59</v>
      </c>
      <c r="J1" s="6" t="s">
        <v>61</v>
      </c>
      <c r="K1" s="6" t="s">
        <v>63</v>
      </c>
      <c r="L1" s="6" t="s">
        <v>64</v>
      </c>
      <c r="M1" s="6" t="s">
        <v>65</v>
      </c>
      <c r="N1" s="6" t="s">
        <v>66</v>
      </c>
      <c r="O1" s="6" t="s">
        <v>79</v>
      </c>
      <c r="P1" s="6" t="s">
        <v>121</v>
      </c>
      <c r="Q1" s="29"/>
    </row>
    <row r="2" spans="2:19" s="3" customFormat="1" ht="130" customHeight="1">
      <c r="B2" s="75">
        <v>19</v>
      </c>
      <c r="C2" s="4"/>
      <c r="D2" s="71"/>
      <c r="E2" s="72"/>
      <c r="F2" s="72"/>
      <c r="G2" s="72"/>
      <c r="H2" s="73"/>
      <c r="I2" s="73"/>
      <c r="J2" s="73"/>
      <c r="K2" s="73"/>
      <c r="L2" s="73"/>
      <c r="M2" s="73"/>
      <c r="N2" s="73"/>
      <c r="O2" s="73" t="str">
        <f>IF(S4="LOW",
    IF(S12&lt;4,"LOW",IF(S12&lt;=15,"MODERATE","HIGH")),
IF(S4="MODERATE",
    IF(S12&lt;11,"LOW",IF(S12&lt;=18,"MODERATE","HIGH")),
IF(S4="HIGH",
    IF(S12&lt;15,"LOW",IF(S12&lt;=20,"MODERATE","HIGH")),
"")))</f>
        <v>LOW</v>
      </c>
      <c r="P2" s="37"/>
      <c r="Q2" s="30"/>
    </row>
    <row r="3" spans="2:19" ht="8" customHeight="1">
      <c r="D3" s="7"/>
    </row>
    <row r="4" spans="2:19" s="2" customFormat="1" ht="81" customHeight="1">
      <c r="B4" s="6" t="s">
        <v>99</v>
      </c>
      <c r="C4" s="23" t="s">
        <v>131</v>
      </c>
      <c r="D4" s="62" t="s">
        <v>55</v>
      </c>
      <c r="E4" s="63"/>
      <c r="F4" s="63"/>
      <c r="G4" s="64"/>
      <c r="H4" s="23" t="s">
        <v>3</v>
      </c>
      <c r="I4" s="6" t="s">
        <v>96</v>
      </c>
      <c r="J4" s="6" t="s">
        <v>97</v>
      </c>
      <c r="K4" s="6" t="s">
        <v>98</v>
      </c>
      <c r="L4" s="6" t="s">
        <v>113</v>
      </c>
      <c r="M4" s="6" t="s">
        <v>114</v>
      </c>
      <c r="N4" s="23" t="s">
        <v>115</v>
      </c>
      <c r="O4" s="65" t="s">
        <v>118</v>
      </c>
      <c r="P4" s="66"/>
      <c r="Q4" s="29"/>
      <c r="R4" s="2" t="s">
        <v>95</v>
      </c>
      <c r="S4" s="2" t="str">
        <f>METHODOLOGY!C4</f>
        <v>Low</v>
      </c>
    </row>
    <row r="5" spans="2:19" s="7" customFormat="1" ht="125" customHeight="1">
      <c r="B5" s="8"/>
      <c r="C5" s="8"/>
      <c r="D5" s="61"/>
      <c r="E5" s="61"/>
      <c r="F5" s="61"/>
      <c r="G5" s="61"/>
      <c r="H5" s="34"/>
      <c r="I5" s="35">
        <v>0</v>
      </c>
      <c r="J5" s="36">
        <v>0</v>
      </c>
      <c r="K5" s="36">
        <f>I5*J5</f>
        <v>0</v>
      </c>
      <c r="L5" s="8"/>
      <c r="M5" s="8"/>
      <c r="N5" s="5" t="str">
        <f>IF(H5="VERY HIGH",R14,
IF(H5="HIGH",R15,
IF(H5="MEDIUM",R16,
IF(H5="LOW",R17,
IF(H5="VERY LOW",R18,"")))))</f>
        <v/>
      </c>
      <c r="O5" s="68"/>
      <c r="P5" s="68"/>
      <c r="Q5" s="32"/>
      <c r="R5" s="7" t="s">
        <v>81</v>
      </c>
      <c r="S5" s="7" t="str">
        <f>IF(H2="VERY HIGH",5,IF(H2="HIGH",4,IF(H2="MODERATE",3,IF(H2="LOW",2,IF(H2="VERY LOW",1,"")))))</f>
        <v/>
      </c>
    </row>
    <row r="6" spans="2:19" ht="125" customHeight="1">
      <c r="B6" s="9"/>
      <c r="C6" s="9"/>
      <c r="D6" s="61"/>
      <c r="E6" s="61"/>
      <c r="F6" s="61"/>
      <c r="G6" s="61"/>
      <c r="H6" s="34"/>
      <c r="I6" s="35"/>
      <c r="J6" s="36"/>
      <c r="K6" s="36"/>
      <c r="L6" s="9"/>
      <c r="M6" s="9"/>
      <c r="N6" s="5" t="str">
        <f>IF(H6="VERY HIGH",R14,
IF(H6="HIGH",R15,
IF(H6="MEDIUM",R16,
IF(H6="LOW",R17,
IF(H6="VERY LOW",R18,"")))))</f>
        <v/>
      </c>
      <c r="O6" s="67"/>
      <c r="P6" s="67"/>
      <c r="R6" t="s">
        <v>80</v>
      </c>
      <c r="S6" t="str">
        <f>IF(I2="VERY HIGH",5,IF(I2="HIGH",4,IF(I2="MODERATE",3,IF(I2="LOW",2,IF(I2="VERY LOW",1,"")))))</f>
        <v/>
      </c>
    </row>
    <row r="7" spans="2:19" ht="125" customHeight="1">
      <c r="B7" s="9"/>
      <c r="C7" s="9"/>
      <c r="D7" s="61"/>
      <c r="E7" s="61"/>
      <c r="F7" s="61"/>
      <c r="G7" s="61"/>
      <c r="H7" s="34"/>
      <c r="I7" s="35"/>
      <c r="J7" s="36"/>
      <c r="K7" s="36"/>
      <c r="L7" s="9"/>
      <c r="M7" s="36"/>
      <c r="N7" s="5" t="str">
        <f>IF(H7="VERY HIGH",R14,
IF(H7="HIGH",R15,
IF(H7="MEDIUM",R16,
IF(H7="LOW",R17,
IF(H7="VERY LOW",R18,"")))))</f>
        <v/>
      </c>
      <c r="O7" s="67"/>
      <c r="P7" s="67"/>
      <c r="R7" t="s">
        <v>82</v>
      </c>
      <c r="S7" t="str">
        <f>IF(J2="VERY HIGH",5,IF(J2="HIGH",4,IF(J2="MODERATE",3,IF(J2="LOW",2,IF(J2="VERY LOW",1,"")))))</f>
        <v/>
      </c>
    </row>
    <row r="8" spans="2:19" ht="125" customHeight="1">
      <c r="B8" s="9"/>
      <c r="C8" s="9"/>
      <c r="D8" s="61"/>
      <c r="E8" s="61"/>
      <c r="F8" s="61"/>
      <c r="G8" s="61"/>
      <c r="H8" s="34"/>
      <c r="I8" s="9"/>
      <c r="J8" s="54"/>
      <c r="K8" s="36"/>
      <c r="L8" s="36"/>
      <c r="M8" s="36"/>
      <c r="N8" s="5" t="str">
        <f>IF(H8="VERY HIGH",R14,
IF(H8="HIGH",R15,
IF(H8="MEDIUM",R16,
IF(H8="LOW",R17,
IF(H8="VERY LOW",R18,"")))))</f>
        <v/>
      </c>
      <c r="O8" s="67"/>
      <c r="P8" s="67"/>
      <c r="R8" t="s">
        <v>83</v>
      </c>
      <c r="S8" t="str">
        <f>IF(K2="VERY HIGH",5,IF(K2="HIGH",4,IF(K2="MODERATE",3,IF(K2="LOW",2,IF(K2="VERY LOW",1,"")))))</f>
        <v/>
      </c>
    </row>
    <row r="9" spans="2:19" ht="125" customHeight="1">
      <c r="B9" s="9"/>
      <c r="C9" s="9"/>
      <c r="D9" s="61"/>
      <c r="E9" s="61"/>
      <c r="F9" s="61"/>
      <c r="G9" s="61"/>
      <c r="H9" s="34"/>
      <c r="I9" s="50" t="str">
        <f>IF(H9="VERY HIGH",R17,
IF(H9="HIGH",R18,
IF(H9="MEDIUM",R19,
IF(H9="LOW",R20,
IF(H9="VERY LOW",R21,"")))))</f>
        <v/>
      </c>
      <c r="J9" s="51"/>
      <c r="K9" s="35"/>
      <c r="L9" s="36"/>
      <c r="M9" s="36"/>
      <c r="N9" s="34"/>
      <c r="O9" s="69"/>
      <c r="P9" s="70"/>
      <c r="R9" t="s">
        <v>84</v>
      </c>
      <c r="S9" t="str">
        <f>IF(L2="VERY HIGH",5,IF(L2="HIGH",4,IF(L2="MODERATE",3,IF(L2="LOW",2,IF(L2="VERY LOW",1,"")))))</f>
        <v/>
      </c>
    </row>
    <row r="10" spans="2:19" ht="125" customHeight="1">
      <c r="B10" s="9"/>
      <c r="C10" s="9"/>
      <c r="D10" s="61"/>
      <c r="E10" s="61"/>
      <c r="F10" s="61"/>
      <c r="G10" s="61"/>
      <c r="H10" s="34"/>
      <c r="I10" s="50" t="str">
        <f>IF(H10="VERY HIGH",R17,
IF(H10="HIGH",R18,
IF(H10="MEDIUM",R19,
IF(H10="LOW",R20,
IF(H10="VERY LOW",R21,"")))))</f>
        <v/>
      </c>
      <c r="J10" s="51"/>
      <c r="K10" s="35"/>
      <c r="L10" s="36"/>
      <c r="M10" s="36"/>
      <c r="N10" s="34"/>
      <c r="O10" s="69"/>
      <c r="P10" s="70"/>
      <c r="R10" t="s">
        <v>85</v>
      </c>
      <c r="S10" t="str">
        <f>IF(M2="VERY HIGH",5,IF(M2="HIGH",4,IF(M2="MODERATE",3,IF(M2="LOW",2,IF(M2="VERY LOW",1,"")))))</f>
        <v/>
      </c>
    </row>
    <row r="11" spans="2:19" ht="125" customHeight="1">
      <c r="B11" s="9"/>
      <c r="C11" s="9"/>
      <c r="D11" s="61"/>
      <c r="E11" s="61"/>
      <c r="F11" s="61"/>
      <c r="G11" s="61"/>
      <c r="H11" s="34"/>
      <c r="I11" s="52"/>
      <c r="J11" s="53"/>
      <c r="K11" s="35"/>
      <c r="L11" s="36"/>
      <c r="M11" s="36"/>
      <c r="N11" s="34"/>
      <c r="O11" s="69"/>
      <c r="P11" s="70"/>
      <c r="R11" t="s">
        <v>86</v>
      </c>
      <c r="S11" t="str">
        <f>IF(N2="VERY HIGH",5,IF(N2="HIGH",4,IF(N2="MODERATE",3,IF(N2="LOW",2,IF(N2="VERY LOW",1,"")))))</f>
        <v/>
      </c>
    </row>
    <row r="12" spans="2:19" ht="125" customHeight="1">
      <c r="B12" s="9"/>
      <c r="C12" s="9"/>
      <c r="D12" s="61"/>
      <c r="E12" s="61"/>
      <c r="F12" s="61"/>
      <c r="G12" s="61"/>
      <c r="H12" s="34"/>
      <c r="I12" s="52"/>
      <c r="J12" s="53"/>
      <c r="K12" s="35"/>
      <c r="L12" s="36"/>
      <c r="M12" s="36"/>
      <c r="N12" s="34"/>
      <c r="O12" s="69"/>
      <c r="P12" s="70"/>
      <c r="R12" t="s">
        <v>87</v>
      </c>
      <c r="S12">
        <f>SUM(S5:S11)</f>
        <v>0</v>
      </c>
    </row>
    <row r="13" spans="2:19" ht="125" customHeight="1">
      <c r="B13" s="9"/>
      <c r="C13" s="9"/>
      <c r="D13" s="61"/>
      <c r="E13" s="61"/>
      <c r="F13" s="61"/>
      <c r="G13" s="61"/>
      <c r="H13" s="34"/>
      <c r="I13" s="52"/>
      <c r="J13" s="53"/>
      <c r="K13" s="35"/>
      <c r="L13" s="36"/>
      <c r="M13" s="36"/>
      <c r="N13" s="34"/>
      <c r="O13" s="69"/>
      <c r="P13" s="70"/>
      <c r="R13" t="s">
        <v>116</v>
      </c>
    </row>
    <row r="14" spans="2:19" ht="125" customHeight="1">
      <c r="B14" s="9"/>
      <c r="C14" s="9"/>
      <c r="D14" s="61"/>
      <c r="E14" s="61"/>
      <c r="F14" s="61"/>
      <c r="G14" s="61"/>
      <c r="H14" s="34"/>
      <c r="I14" s="52"/>
      <c r="J14" s="53"/>
      <c r="K14" s="35"/>
      <c r="L14" s="36"/>
      <c r="M14" s="36"/>
      <c r="N14" s="34"/>
      <c r="O14" s="69"/>
      <c r="P14" s="70"/>
      <c r="R14" s="1" t="str">
        <f>METHODOLOGY!C16</f>
        <v>Immediately elevate to senior leadership, implement active mitigation measures, and monitor continuously with frequent status reviews and trigger tracking.</v>
      </c>
      <c r="S14" s="1"/>
    </row>
    <row r="15" spans="2:19" ht="125" customHeight="1">
      <c r="B15" s="9"/>
      <c r="C15" s="9"/>
      <c r="D15" s="61"/>
      <c r="E15" s="61"/>
      <c r="F15" s="61"/>
      <c r="G15" s="61"/>
      <c r="H15" s="34"/>
      <c r="I15" s="52"/>
      <c r="J15" s="53"/>
      <c r="K15" s="35"/>
      <c r="L15" s="36"/>
      <c r="M15" s="36"/>
      <c r="N15" s="34"/>
      <c r="O15" s="69"/>
      <c r="P15" s="70"/>
      <c r="R15" s="28" t="str">
        <f>METHODOLOGY!C17</f>
        <v>Implement defined mitigation actions, and review regularly with scheduled monitoring and trigger checks.</v>
      </c>
      <c r="S15" s="28"/>
    </row>
    <row r="16" spans="2:19" ht="125" customHeight="1">
      <c r="B16" s="9"/>
      <c r="C16" s="9"/>
      <c r="D16" s="61"/>
      <c r="E16" s="61"/>
      <c r="F16" s="61"/>
      <c r="G16" s="61"/>
      <c r="H16" s="34"/>
      <c r="I16" s="52"/>
      <c r="J16" s="53"/>
      <c r="K16" s="35"/>
      <c r="L16" s="36"/>
      <c r="M16" s="36"/>
      <c r="N16" s="34"/>
      <c r="O16" s="69"/>
      <c r="P16" s="70"/>
      <c r="R16" s="28" t="str">
        <f>METHODOLOGY!C18</f>
        <v>Track through normal project reporting cycles, confirm assumptions periodically, and prepare contingency actions if conditions begin to change.</v>
      </c>
      <c r="S16" s="28"/>
    </row>
    <row r="17" spans="2:19" ht="125" customHeight="1">
      <c r="B17" s="9"/>
      <c r="C17" s="9"/>
      <c r="D17" s="61"/>
      <c r="E17" s="61"/>
      <c r="F17" s="61"/>
      <c r="G17" s="61"/>
      <c r="H17" s="34"/>
      <c r="I17" s="52"/>
      <c r="J17" s="53"/>
      <c r="K17" s="35"/>
      <c r="L17" s="36"/>
      <c r="M17" s="36"/>
      <c r="N17" s="34"/>
      <c r="O17" s="69"/>
      <c r="P17" s="70"/>
      <c r="R17" s="28" t="str">
        <f>METHODOLOGY!C19</f>
        <v>Document and monitor during routine project reviews with no immediate mitigation required.</v>
      </c>
      <c r="S17" s="28"/>
    </row>
    <row r="18" spans="2:19" ht="125" customHeight="1">
      <c r="B18" s="9"/>
      <c r="C18" s="9"/>
      <c r="D18" s="61"/>
      <c r="E18" s="61"/>
      <c r="F18" s="61"/>
      <c r="G18" s="61"/>
      <c r="H18" s="34"/>
      <c r="I18" s="52"/>
      <c r="J18" s="53"/>
      <c r="K18" s="35"/>
      <c r="L18" s="36"/>
      <c r="M18" s="36"/>
      <c r="N18" s="34"/>
      <c r="O18" s="69"/>
      <c r="P18" s="70"/>
      <c r="R18" s="28" t="str">
        <f>METHODOLOGY!C20</f>
        <v>Record for awareness and reassess only if project conditions change or new information emerges.</v>
      </c>
      <c r="S18" s="28"/>
    </row>
    <row r="19" spans="2:19" ht="125" customHeight="1">
      <c r="B19" s="9"/>
      <c r="C19" s="9"/>
      <c r="D19" s="61"/>
      <c r="E19" s="61"/>
      <c r="F19" s="61"/>
      <c r="G19" s="61"/>
      <c r="H19" s="34"/>
      <c r="I19" s="52"/>
      <c r="J19" s="53"/>
      <c r="K19" s="35"/>
      <c r="L19" s="36"/>
      <c r="M19" s="36"/>
      <c r="N19" s="34"/>
      <c r="O19" s="69"/>
      <c r="P19" s="70"/>
    </row>
    <row r="20" spans="2:19" ht="125" customHeight="1">
      <c r="B20" s="9"/>
      <c r="C20" s="9"/>
      <c r="D20" s="61"/>
      <c r="E20" s="61"/>
      <c r="F20" s="61"/>
      <c r="G20" s="61"/>
      <c r="H20" s="34"/>
      <c r="I20" s="52"/>
      <c r="J20" s="53"/>
      <c r="K20" s="35"/>
      <c r="L20" s="36"/>
      <c r="M20" s="36"/>
      <c r="N20" s="34"/>
      <c r="O20" s="69"/>
      <c r="P20" s="70"/>
    </row>
    <row r="21" spans="2:19" ht="68" customHeight="1"/>
    <row r="22" spans="2:19" ht="68" customHeight="1"/>
    <row r="23" spans="2:19" ht="68" customHeight="1"/>
    <row r="24" spans="2:19" ht="68" customHeight="1"/>
    <row r="25" spans="2:19" ht="68" customHeight="1"/>
    <row r="26" spans="2:19" ht="68" customHeight="1"/>
    <row r="27" spans="2:19" ht="68" customHeight="1"/>
    <row r="28" spans="2:19" ht="68" customHeight="1"/>
    <row r="29" spans="2:19" ht="68" customHeight="1"/>
    <row r="30" spans="2:19" ht="68" customHeight="1"/>
    <row r="31" spans="2:19" ht="68" customHeight="1"/>
    <row r="32" spans="2:19" ht="68" customHeight="1"/>
    <row r="33" ht="68" customHeight="1"/>
    <row r="34" ht="68" customHeight="1"/>
    <row r="35" ht="68" customHeight="1"/>
    <row r="36" ht="68" customHeight="1"/>
    <row r="37" ht="68" customHeight="1"/>
    <row r="38" ht="68" customHeight="1"/>
    <row r="39" ht="68" customHeight="1"/>
  </sheetData>
  <mergeCells count="34">
    <mergeCell ref="D19:G19"/>
    <mergeCell ref="O19:P19"/>
    <mergeCell ref="D20:G20"/>
    <mergeCell ref="O20:P20"/>
    <mergeCell ref="D16:G16"/>
    <mergeCell ref="O16:P16"/>
    <mergeCell ref="D17:G17"/>
    <mergeCell ref="O17:P17"/>
    <mergeCell ref="D18:G18"/>
    <mergeCell ref="O18:P18"/>
    <mergeCell ref="D13:G13"/>
    <mergeCell ref="O13:P13"/>
    <mergeCell ref="D14:G14"/>
    <mergeCell ref="O14:P14"/>
    <mergeCell ref="D15:G15"/>
    <mergeCell ref="O15:P15"/>
    <mergeCell ref="D10:G10"/>
    <mergeCell ref="O10:P10"/>
    <mergeCell ref="D11:G11"/>
    <mergeCell ref="O11:P11"/>
    <mergeCell ref="D12:G12"/>
    <mergeCell ref="O12:P12"/>
    <mergeCell ref="D7:G7"/>
    <mergeCell ref="O7:P7"/>
    <mergeCell ref="D8:G8"/>
    <mergeCell ref="O8:P8"/>
    <mergeCell ref="D9:G9"/>
    <mergeCell ref="O9:P9"/>
    <mergeCell ref="D4:G4"/>
    <mergeCell ref="O4:P4"/>
    <mergeCell ref="D5:G5"/>
    <mergeCell ref="O5:P5"/>
    <mergeCell ref="D6:G6"/>
    <mergeCell ref="O6:P6"/>
  </mergeCells>
  <conditionalFormatting sqref="F2">
    <cfRule type="containsText" dxfId="143" priority="11" operator="containsText" text="POSITIVE">
      <formula>NOT(ISERROR(SEARCH("POSITIVE",F2)))</formula>
    </cfRule>
    <cfRule type="containsText" dxfId="142" priority="12" operator="containsText" text="NEGATIVE">
      <formula>NOT(ISERROR(SEARCH("NEGATIVE",F2)))</formula>
    </cfRule>
  </conditionalFormatting>
  <conditionalFormatting sqref="G2">
    <cfRule type="containsText" dxfId="141" priority="7" operator="containsText" text="VERY HIGH">
      <formula>NOT(ISERROR(SEARCH("VERY HIGH",G2)))</formula>
    </cfRule>
  </conditionalFormatting>
  <conditionalFormatting sqref="H5:H20">
    <cfRule type="containsText" dxfId="140" priority="2" operator="containsText" text="HIGH">
      <formula>NOT(ISERROR(SEARCH("HIGH",H5)))</formula>
    </cfRule>
    <cfRule type="containsText" dxfId="139" priority="3" operator="containsText" text="VERY HIGH">
      <formula>NOT(ISERROR(SEARCH("VERY HIGH",H5)))</formula>
    </cfRule>
  </conditionalFormatting>
  <conditionalFormatting sqref="H2:N2">
    <cfRule type="containsText" dxfId="138" priority="1" operator="containsText" text="MODERATE">
      <formula>NOT(ISERROR(SEARCH("MODERATE",H2)))</formula>
    </cfRule>
    <cfRule type="containsText" dxfId="137" priority="4" operator="containsText" text="Very Low">
      <formula>NOT(ISERROR(SEARCH("Very Low",H2)))</formula>
    </cfRule>
    <cfRule type="containsText" dxfId="136" priority="5" operator="containsText" text="High">
      <formula>NOT(ISERROR(SEARCH("High",H2)))</formula>
    </cfRule>
    <cfRule type="containsText" dxfId="135" priority="6" operator="containsText" text="Very High">
      <formula>NOT(ISERROR(SEARCH("Very High",H2)))</formula>
    </cfRule>
  </conditionalFormatting>
  <conditionalFormatting sqref="O2:Q2">
    <cfRule type="containsText" dxfId="134" priority="8" operator="containsText" text="LOW">
      <formula>NOT(ISERROR(SEARCH("LOW",O2)))</formula>
    </cfRule>
    <cfRule type="containsText" dxfId="133" priority="9" operator="containsText" text="MODERATE">
      <formula>NOT(ISERROR(SEARCH("MODERATE",O2)))</formula>
    </cfRule>
    <cfRule type="containsText" dxfId="132" priority="10" operator="containsText" text="HIGh">
      <formula>NOT(ISERROR(SEARCH("HIGh",O2)))</formula>
    </cfRule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xr:uid="{601D2407-F9B6-C74C-A3B5-09E637796CE7}">
          <x14:formula1>
            <xm:f>METHODOLOGY!$B$9:$B$13</xm:f>
          </x14:formula1>
          <xm:sqref>H5:H20</xm:sqref>
        </x14:dataValidation>
        <x14:dataValidation type="list" allowBlank="1" showInputMessage="1" showErrorMessage="1" xr:uid="{9F415913-F727-4648-B95E-589A136BA2EA}">
          <x14:formula1>
            <xm:f>METHODOLOGY!$B$83:$B$88</xm:f>
          </x14:formula1>
          <xm:sqref>N2</xm:sqref>
        </x14:dataValidation>
        <x14:dataValidation type="list" allowBlank="1" showInputMessage="1" showErrorMessage="1" xr:uid="{4530E295-1927-2A4D-9F93-6A2EE20FFA09}">
          <x14:formula1>
            <xm:f>METHODOLOGY!$B$75:$B$80</xm:f>
          </x14:formula1>
          <xm:sqref>M2</xm:sqref>
        </x14:dataValidation>
        <x14:dataValidation type="list" allowBlank="1" showInputMessage="1" showErrorMessage="1" xr:uid="{0193E89E-6A96-1C4E-B0BF-AE6EEFB4719C}">
          <x14:formula1>
            <xm:f>METHODOLOGY!$B$67:$B$72</xm:f>
          </x14:formula1>
          <xm:sqref>L2</xm:sqref>
        </x14:dataValidation>
        <x14:dataValidation type="list" allowBlank="1" showInputMessage="1" showErrorMessage="1" xr:uid="{E9BBEB13-65C2-134E-85F8-F836F56F9196}">
          <x14:formula1>
            <xm:f>METHODOLOGY!$B$59:$B$64</xm:f>
          </x14:formula1>
          <xm:sqref>K2</xm:sqref>
        </x14:dataValidation>
        <x14:dataValidation type="list" allowBlank="1" showInputMessage="1" showErrorMessage="1" xr:uid="{03F5FA65-AE16-7C43-AFEC-C570676BAC51}">
          <x14:formula1>
            <xm:f>METHODOLOGY!$B$35:$B$40</xm:f>
          </x14:formula1>
          <xm:sqref>J2</xm:sqref>
        </x14:dataValidation>
        <x14:dataValidation type="list" allowBlank="1" showInputMessage="1" showErrorMessage="1" xr:uid="{DAF387E5-2685-C34A-88AB-15400A03C08C}">
          <x14:formula1>
            <xm:f>METHODOLOGY!$B$43:$B$48</xm:f>
          </x14:formula1>
          <xm:sqref>I2</xm:sqref>
        </x14:dataValidation>
        <x14:dataValidation type="list" allowBlank="1" showInputMessage="1" showErrorMessage="1" xr:uid="{2854C202-9900-9043-B5A7-F018ACE89DCA}">
          <x14:formula1>
            <xm:f>METHODOLOGY!$B$51:$B$56</xm:f>
          </x14:formula1>
          <xm:sqref>H2</xm:sqref>
        </x14:dataValidation>
        <x14:dataValidation type="list" allowBlank="1" showInputMessage="1" showErrorMessage="1" xr:uid="{5510BA44-DC63-5D4F-B905-8856C128BA99}">
          <x14:formula1>
            <xm:f>METHODOLOGY!$D$43:$D$48</xm:f>
          </x14:formula1>
          <xm:sqref>I3 I21:I1048576</xm:sqref>
        </x14:dataValidation>
        <x14:dataValidation type="list" allowBlank="1" showInputMessage="1" showErrorMessage="1" xr:uid="{C43D92DA-CB8B-654B-AD98-CA2C08E22A52}">
          <x14:formula1>
            <xm:f>METHODOLOGY!$D$51:$D$56</xm:f>
          </x14:formula1>
          <xm:sqref>H3 H21:H1048576</xm:sqref>
        </x14:dataValidation>
        <x14:dataValidation type="list" allowBlank="1" showInputMessage="1" showErrorMessage="1" xr:uid="{D4D7F5A2-3001-C54C-9F80-C6F69174791B}">
          <x14:formula1>
            <xm:f>METHODOLOGY!$B$31:$B$32</xm:f>
          </x14:formula1>
          <xm:sqref>F2:F3 F21:F1048576</xm:sqref>
        </x14:dataValidation>
        <x14:dataValidation type="list" allowBlank="1" showInputMessage="1" showErrorMessage="1" xr:uid="{4B4CBA17-3635-CE4D-8A3D-C1D5614B8D8D}">
          <x14:formula1>
            <xm:f>METHODOLOGY!$D$9:$D$13</xm:f>
          </x14:formula1>
          <xm:sqref>G72:G1048576 G2:G3</xm:sqref>
        </x14:dataValidation>
        <x14:dataValidation type="list" allowBlank="1" showInputMessage="1" showErrorMessage="1" xr:uid="{FB094254-3D3C-5646-912D-209BEBAD98F2}">
          <x14:formula1>
            <xm:f>METHODOLOGY!$B$23:$B$28</xm:f>
          </x14:formula1>
          <xm:sqref>E2</xm:sqref>
        </x14:dataValidation>
      </x14:dataValidations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7096D-7D98-1D4F-BC65-18B8397B685F}">
  <dimension ref="B1:S39"/>
  <sheetViews>
    <sheetView zoomScale="56" workbookViewId="0">
      <selection activeCell="B3" sqref="B3"/>
    </sheetView>
  </sheetViews>
  <sheetFormatPr baseColWidth="10" defaultRowHeight="19"/>
  <cols>
    <col min="1" max="1" width="1.83203125" customWidth="1"/>
    <col min="2" max="2" width="8" customWidth="1"/>
    <col min="3" max="3" width="31.1640625" customWidth="1"/>
    <col min="4" max="4" width="86" customWidth="1"/>
    <col min="5" max="5" width="26.83203125" customWidth="1"/>
    <col min="6" max="6" width="19.33203125" customWidth="1"/>
    <col min="7" max="7" width="19.1640625" customWidth="1"/>
    <col min="8" max="8" width="20.33203125" style="24" customWidth="1"/>
    <col min="9" max="11" width="17.83203125" customWidth="1"/>
    <col min="12" max="12" width="25" customWidth="1"/>
    <col min="13" max="13" width="25.5" customWidth="1"/>
    <col min="14" max="14" width="28.6640625" customWidth="1"/>
    <col min="15" max="15" width="35.6640625" customWidth="1"/>
    <col min="16" max="16" width="72.83203125" style="33" customWidth="1"/>
    <col min="17" max="17" width="7" style="31" hidden="1" customWidth="1"/>
    <col min="18" max="18" width="35" hidden="1" customWidth="1"/>
    <col min="19" max="19" width="24.6640625" hidden="1" customWidth="1"/>
    <col min="20" max="20" width="10.83203125" customWidth="1"/>
  </cols>
  <sheetData>
    <row r="1" spans="2:19" s="2" customFormat="1" ht="138" customHeight="1">
      <c r="B1" s="6" t="s">
        <v>99</v>
      </c>
      <c r="C1" s="6" t="s">
        <v>122</v>
      </c>
      <c r="D1" s="6" t="s">
        <v>1</v>
      </c>
      <c r="E1" s="6" t="s">
        <v>2</v>
      </c>
      <c r="F1" s="6" t="s">
        <v>54</v>
      </c>
      <c r="G1" s="6" t="s">
        <v>3</v>
      </c>
      <c r="H1" s="6" t="s">
        <v>62</v>
      </c>
      <c r="I1" s="6" t="s">
        <v>59</v>
      </c>
      <c r="J1" s="6" t="s">
        <v>61</v>
      </c>
      <c r="K1" s="6" t="s">
        <v>63</v>
      </c>
      <c r="L1" s="6" t="s">
        <v>64</v>
      </c>
      <c r="M1" s="6" t="s">
        <v>65</v>
      </c>
      <c r="N1" s="6" t="s">
        <v>66</v>
      </c>
      <c r="O1" s="6" t="s">
        <v>79</v>
      </c>
      <c r="P1" s="6" t="s">
        <v>121</v>
      </c>
      <c r="Q1" s="29"/>
    </row>
    <row r="2" spans="2:19" s="3" customFormat="1" ht="130" customHeight="1">
      <c r="B2" s="75">
        <v>20</v>
      </c>
      <c r="C2" s="4"/>
      <c r="D2" s="71"/>
      <c r="E2" s="72"/>
      <c r="F2" s="72"/>
      <c r="G2" s="72"/>
      <c r="H2" s="73"/>
      <c r="I2" s="73"/>
      <c r="J2" s="73"/>
      <c r="K2" s="73"/>
      <c r="L2" s="73"/>
      <c r="M2" s="73"/>
      <c r="N2" s="73"/>
      <c r="O2" s="73" t="str">
        <f>IF(S4="LOW",
    IF(S12&lt;4,"LOW",IF(S12&lt;=15,"MODERATE","HIGH")),
IF(S4="MODERATE",
    IF(S12&lt;11,"LOW",IF(S12&lt;=18,"MODERATE","HIGH")),
IF(S4="HIGH",
    IF(S12&lt;15,"LOW",IF(S12&lt;=20,"MODERATE","HIGH")),
"")))</f>
        <v>LOW</v>
      </c>
      <c r="P2" s="37"/>
      <c r="Q2" s="30"/>
    </row>
    <row r="3" spans="2:19" ht="8" customHeight="1">
      <c r="D3" s="7"/>
    </row>
    <row r="4" spans="2:19" s="2" customFormat="1" ht="81" customHeight="1">
      <c r="B4" s="6" t="s">
        <v>99</v>
      </c>
      <c r="C4" s="23" t="s">
        <v>131</v>
      </c>
      <c r="D4" s="62" t="s">
        <v>55</v>
      </c>
      <c r="E4" s="63"/>
      <c r="F4" s="63"/>
      <c r="G4" s="64"/>
      <c r="H4" s="23" t="s">
        <v>3</v>
      </c>
      <c r="I4" s="6" t="s">
        <v>96</v>
      </c>
      <c r="J4" s="6" t="s">
        <v>97</v>
      </c>
      <c r="K4" s="6" t="s">
        <v>98</v>
      </c>
      <c r="L4" s="6" t="s">
        <v>113</v>
      </c>
      <c r="M4" s="6" t="s">
        <v>114</v>
      </c>
      <c r="N4" s="23" t="s">
        <v>115</v>
      </c>
      <c r="O4" s="65" t="s">
        <v>118</v>
      </c>
      <c r="P4" s="66"/>
      <c r="Q4" s="29"/>
      <c r="R4" s="2" t="s">
        <v>95</v>
      </c>
      <c r="S4" s="2" t="str">
        <f>METHODOLOGY!C4</f>
        <v>Low</v>
      </c>
    </row>
    <row r="5" spans="2:19" s="7" customFormat="1" ht="125" customHeight="1">
      <c r="B5" s="8"/>
      <c r="C5" s="8"/>
      <c r="D5" s="61"/>
      <c r="E5" s="61"/>
      <c r="F5" s="61"/>
      <c r="G5" s="61"/>
      <c r="H5" s="34"/>
      <c r="I5" s="35">
        <v>0</v>
      </c>
      <c r="J5" s="36">
        <v>0</v>
      </c>
      <c r="K5" s="36">
        <f>I5*J5</f>
        <v>0</v>
      </c>
      <c r="L5" s="8"/>
      <c r="M5" s="8"/>
      <c r="N5" s="5" t="str">
        <f>IF(H5="VERY HIGH",R14,
IF(H5="HIGH",R15,
IF(H5="MEDIUM",R16,
IF(H5="LOW",R17,
IF(H5="VERY LOW",R18,"")))))</f>
        <v/>
      </c>
      <c r="O5" s="68"/>
      <c r="P5" s="68"/>
      <c r="Q5" s="32"/>
      <c r="R5" s="7" t="s">
        <v>81</v>
      </c>
      <c r="S5" s="7" t="str">
        <f>IF(H2="VERY HIGH",5,IF(H2="HIGH",4,IF(H2="MODERATE",3,IF(H2="LOW",2,IF(H2="VERY LOW",1,"")))))</f>
        <v/>
      </c>
    </row>
    <row r="6" spans="2:19" ht="125" customHeight="1">
      <c r="B6" s="9"/>
      <c r="C6" s="9"/>
      <c r="D6" s="61"/>
      <c r="E6" s="61"/>
      <c r="F6" s="61"/>
      <c r="G6" s="61"/>
      <c r="H6" s="34"/>
      <c r="I6" s="35"/>
      <c r="J6" s="36"/>
      <c r="K6" s="36"/>
      <c r="L6" s="9"/>
      <c r="M6" s="9"/>
      <c r="N6" s="5" t="str">
        <f>IF(H6="VERY HIGH",R14,
IF(H6="HIGH",R15,
IF(H6="MEDIUM",R16,
IF(H6="LOW",R17,
IF(H6="VERY LOW",R18,"")))))</f>
        <v/>
      </c>
      <c r="O6" s="67"/>
      <c r="P6" s="67"/>
      <c r="R6" t="s">
        <v>80</v>
      </c>
      <c r="S6" t="str">
        <f>IF(I2="VERY HIGH",5,IF(I2="HIGH",4,IF(I2="MODERATE",3,IF(I2="LOW",2,IF(I2="VERY LOW",1,"")))))</f>
        <v/>
      </c>
    </row>
    <row r="7" spans="2:19" ht="125" customHeight="1">
      <c r="B7" s="9"/>
      <c r="C7" s="9"/>
      <c r="D7" s="61"/>
      <c r="E7" s="61"/>
      <c r="F7" s="61"/>
      <c r="G7" s="61"/>
      <c r="H7" s="34"/>
      <c r="I7" s="35"/>
      <c r="J7" s="36"/>
      <c r="K7" s="36"/>
      <c r="L7" s="9"/>
      <c r="M7" s="36"/>
      <c r="N7" s="5" t="str">
        <f>IF(H7="VERY HIGH",R14,
IF(H7="HIGH",R15,
IF(H7="MEDIUM",R16,
IF(H7="LOW",R17,
IF(H7="VERY LOW",R18,"")))))</f>
        <v/>
      </c>
      <c r="O7" s="67"/>
      <c r="P7" s="67"/>
      <c r="R7" t="s">
        <v>82</v>
      </c>
      <c r="S7" t="str">
        <f>IF(J2="VERY HIGH",5,IF(J2="HIGH",4,IF(J2="MODERATE",3,IF(J2="LOW",2,IF(J2="VERY LOW",1,"")))))</f>
        <v/>
      </c>
    </row>
    <row r="8" spans="2:19" ht="125" customHeight="1">
      <c r="B8" s="9"/>
      <c r="C8" s="9"/>
      <c r="D8" s="61"/>
      <c r="E8" s="61"/>
      <c r="F8" s="61"/>
      <c r="G8" s="61"/>
      <c r="H8" s="34"/>
      <c r="I8" s="9"/>
      <c r="J8" s="54"/>
      <c r="K8" s="36"/>
      <c r="L8" s="36"/>
      <c r="M8" s="36"/>
      <c r="N8" s="5" t="str">
        <f>IF(H8="VERY HIGH",R14,
IF(H8="HIGH",R15,
IF(H8="MEDIUM",R16,
IF(H8="LOW",R17,
IF(H8="VERY LOW",R18,"")))))</f>
        <v/>
      </c>
      <c r="O8" s="67"/>
      <c r="P8" s="67"/>
      <c r="R8" t="s">
        <v>83</v>
      </c>
      <c r="S8" t="str">
        <f>IF(K2="VERY HIGH",5,IF(K2="HIGH",4,IF(K2="MODERATE",3,IF(K2="LOW",2,IF(K2="VERY LOW",1,"")))))</f>
        <v/>
      </c>
    </row>
    <row r="9" spans="2:19" ht="125" customHeight="1">
      <c r="B9" s="9"/>
      <c r="C9" s="9"/>
      <c r="D9" s="61"/>
      <c r="E9" s="61"/>
      <c r="F9" s="61"/>
      <c r="G9" s="61"/>
      <c r="H9" s="34"/>
      <c r="I9" s="50" t="str">
        <f>IF(H9="VERY HIGH",R17,
IF(H9="HIGH",R18,
IF(H9="MEDIUM",R19,
IF(H9="LOW",R20,
IF(H9="VERY LOW",R21,"")))))</f>
        <v/>
      </c>
      <c r="J9" s="51"/>
      <c r="K9" s="35"/>
      <c r="L9" s="36"/>
      <c r="M9" s="36"/>
      <c r="N9" s="34"/>
      <c r="O9" s="69"/>
      <c r="P9" s="70"/>
      <c r="R9" t="s">
        <v>84</v>
      </c>
      <c r="S9" t="str">
        <f>IF(L2="VERY HIGH",5,IF(L2="HIGH",4,IF(L2="MODERATE",3,IF(L2="LOW",2,IF(L2="VERY LOW",1,"")))))</f>
        <v/>
      </c>
    </row>
    <row r="10" spans="2:19" ht="125" customHeight="1">
      <c r="B10" s="9"/>
      <c r="C10" s="9"/>
      <c r="D10" s="61"/>
      <c r="E10" s="61"/>
      <c r="F10" s="61"/>
      <c r="G10" s="61"/>
      <c r="H10" s="34"/>
      <c r="I10" s="50" t="str">
        <f>IF(H10="VERY HIGH",R17,
IF(H10="HIGH",R18,
IF(H10="MEDIUM",R19,
IF(H10="LOW",R20,
IF(H10="VERY LOW",R21,"")))))</f>
        <v/>
      </c>
      <c r="J10" s="51"/>
      <c r="K10" s="35"/>
      <c r="L10" s="36"/>
      <c r="M10" s="36"/>
      <c r="N10" s="34"/>
      <c r="O10" s="69"/>
      <c r="P10" s="70"/>
      <c r="R10" t="s">
        <v>85</v>
      </c>
      <c r="S10" t="str">
        <f>IF(M2="VERY HIGH",5,IF(M2="HIGH",4,IF(M2="MODERATE",3,IF(M2="LOW",2,IF(M2="VERY LOW",1,"")))))</f>
        <v/>
      </c>
    </row>
    <row r="11" spans="2:19" ht="125" customHeight="1">
      <c r="B11" s="9"/>
      <c r="C11" s="9"/>
      <c r="D11" s="61"/>
      <c r="E11" s="61"/>
      <c r="F11" s="61"/>
      <c r="G11" s="61"/>
      <c r="H11" s="34"/>
      <c r="I11" s="52"/>
      <c r="J11" s="53"/>
      <c r="K11" s="35"/>
      <c r="L11" s="36"/>
      <c r="M11" s="36"/>
      <c r="N11" s="34"/>
      <c r="O11" s="69"/>
      <c r="P11" s="70"/>
      <c r="R11" t="s">
        <v>86</v>
      </c>
      <c r="S11" t="str">
        <f>IF(N2="VERY HIGH",5,IF(N2="HIGH",4,IF(N2="MODERATE",3,IF(N2="LOW",2,IF(N2="VERY LOW",1,"")))))</f>
        <v/>
      </c>
    </row>
    <row r="12" spans="2:19" ht="125" customHeight="1">
      <c r="B12" s="9"/>
      <c r="C12" s="9"/>
      <c r="D12" s="61"/>
      <c r="E12" s="61"/>
      <c r="F12" s="61"/>
      <c r="G12" s="61"/>
      <c r="H12" s="34"/>
      <c r="I12" s="52"/>
      <c r="J12" s="53"/>
      <c r="K12" s="35"/>
      <c r="L12" s="36"/>
      <c r="M12" s="36"/>
      <c r="N12" s="34"/>
      <c r="O12" s="69"/>
      <c r="P12" s="70"/>
      <c r="R12" t="s">
        <v>87</v>
      </c>
      <c r="S12">
        <f>SUM(S5:S11)</f>
        <v>0</v>
      </c>
    </row>
    <row r="13" spans="2:19" ht="125" customHeight="1">
      <c r="B13" s="9"/>
      <c r="C13" s="9"/>
      <c r="D13" s="61"/>
      <c r="E13" s="61"/>
      <c r="F13" s="61"/>
      <c r="G13" s="61"/>
      <c r="H13" s="34"/>
      <c r="I13" s="52"/>
      <c r="J13" s="53"/>
      <c r="K13" s="35"/>
      <c r="L13" s="36"/>
      <c r="M13" s="36"/>
      <c r="N13" s="34"/>
      <c r="O13" s="69"/>
      <c r="P13" s="70"/>
      <c r="R13" t="s">
        <v>116</v>
      </c>
    </row>
    <row r="14" spans="2:19" ht="125" customHeight="1">
      <c r="B14" s="9"/>
      <c r="C14" s="9"/>
      <c r="D14" s="61"/>
      <c r="E14" s="61"/>
      <c r="F14" s="61"/>
      <c r="G14" s="61"/>
      <c r="H14" s="34"/>
      <c r="I14" s="52"/>
      <c r="J14" s="53"/>
      <c r="K14" s="35"/>
      <c r="L14" s="36"/>
      <c r="M14" s="36"/>
      <c r="N14" s="34"/>
      <c r="O14" s="69"/>
      <c r="P14" s="70"/>
      <c r="R14" s="1" t="str">
        <f>METHODOLOGY!C16</f>
        <v>Immediately elevate to senior leadership, implement active mitigation measures, and monitor continuously with frequent status reviews and trigger tracking.</v>
      </c>
      <c r="S14" s="1"/>
    </row>
    <row r="15" spans="2:19" ht="125" customHeight="1">
      <c r="B15" s="9"/>
      <c r="C15" s="9"/>
      <c r="D15" s="61"/>
      <c r="E15" s="61"/>
      <c r="F15" s="61"/>
      <c r="G15" s="61"/>
      <c r="H15" s="34"/>
      <c r="I15" s="52"/>
      <c r="J15" s="53"/>
      <c r="K15" s="35"/>
      <c r="L15" s="36"/>
      <c r="M15" s="36"/>
      <c r="N15" s="34"/>
      <c r="O15" s="69"/>
      <c r="P15" s="70"/>
      <c r="R15" s="28" t="str">
        <f>METHODOLOGY!C17</f>
        <v>Implement defined mitigation actions, and review regularly with scheduled monitoring and trigger checks.</v>
      </c>
      <c r="S15" s="28"/>
    </row>
    <row r="16" spans="2:19" ht="125" customHeight="1">
      <c r="B16" s="9"/>
      <c r="C16" s="9"/>
      <c r="D16" s="61"/>
      <c r="E16" s="61"/>
      <c r="F16" s="61"/>
      <c r="G16" s="61"/>
      <c r="H16" s="34"/>
      <c r="I16" s="52"/>
      <c r="J16" s="53"/>
      <c r="K16" s="35"/>
      <c r="L16" s="36"/>
      <c r="M16" s="36"/>
      <c r="N16" s="34"/>
      <c r="O16" s="69"/>
      <c r="P16" s="70"/>
      <c r="R16" s="28" t="str">
        <f>METHODOLOGY!C18</f>
        <v>Track through normal project reporting cycles, confirm assumptions periodically, and prepare contingency actions if conditions begin to change.</v>
      </c>
      <c r="S16" s="28"/>
    </row>
    <row r="17" spans="2:19" ht="125" customHeight="1">
      <c r="B17" s="9"/>
      <c r="C17" s="9"/>
      <c r="D17" s="61"/>
      <c r="E17" s="61"/>
      <c r="F17" s="61"/>
      <c r="G17" s="61"/>
      <c r="H17" s="34"/>
      <c r="I17" s="52"/>
      <c r="J17" s="53"/>
      <c r="K17" s="35"/>
      <c r="L17" s="36"/>
      <c r="M17" s="36"/>
      <c r="N17" s="34"/>
      <c r="O17" s="69"/>
      <c r="P17" s="70"/>
      <c r="R17" s="28" t="str">
        <f>METHODOLOGY!C19</f>
        <v>Document and monitor during routine project reviews with no immediate mitigation required.</v>
      </c>
      <c r="S17" s="28"/>
    </row>
    <row r="18" spans="2:19" ht="125" customHeight="1">
      <c r="B18" s="9"/>
      <c r="C18" s="9"/>
      <c r="D18" s="61"/>
      <c r="E18" s="61"/>
      <c r="F18" s="61"/>
      <c r="G18" s="61"/>
      <c r="H18" s="34"/>
      <c r="I18" s="52"/>
      <c r="J18" s="53"/>
      <c r="K18" s="35"/>
      <c r="L18" s="36"/>
      <c r="M18" s="36"/>
      <c r="N18" s="34"/>
      <c r="O18" s="69"/>
      <c r="P18" s="70"/>
      <c r="R18" s="28" t="str">
        <f>METHODOLOGY!C20</f>
        <v>Record for awareness and reassess only if project conditions change or new information emerges.</v>
      </c>
      <c r="S18" s="28"/>
    </row>
    <row r="19" spans="2:19" ht="125" customHeight="1">
      <c r="B19" s="9"/>
      <c r="C19" s="9"/>
      <c r="D19" s="61"/>
      <c r="E19" s="61"/>
      <c r="F19" s="61"/>
      <c r="G19" s="61"/>
      <c r="H19" s="34"/>
      <c r="I19" s="52"/>
      <c r="J19" s="53"/>
      <c r="K19" s="35"/>
      <c r="L19" s="36"/>
      <c r="M19" s="36"/>
      <c r="N19" s="34"/>
      <c r="O19" s="69"/>
      <c r="P19" s="70"/>
    </row>
    <row r="20" spans="2:19" ht="125" customHeight="1">
      <c r="B20" s="9"/>
      <c r="C20" s="9"/>
      <c r="D20" s="61"/>
      <c r="E20" s="61"/>
      <c r="F20" s="61"/>
      <c r="G20" s="61"/>
      <c r="H20" s="34"/>
      <c r="I20" s="52"/>
      <c r="J20" s="53"/>
      <c r="K20" s="35"/>
      <c r="L20" s="36"/>
      <c r="M20" s="36"/>
      <c r="N20" s="34"/>
      <c r="O20" s="69"/>
      <c r="P20" s="70"/>
    </row>
    <row r="21" spans="2:19" ht="68" customHeight="1"/>
    <row r="22" spans="2:19" ht="68" customHeight="1"/>
    <row r="23" spans="2:19" ht="68" customHeight="1"/>
    <row r="24" spans="2:19" ht="68" customHeight="1"/>
    <row r="25" spans="2:19" ht="68" customHeight="1"/>
    <row r="26" spans="2:19" ht="68" customHeight="1"/>
    <row r="27" spans="2:19" ht="68" customHeight="1"/>
    <row r="28" spans="2:19" ht="68" customHeight="1"/>
    <row r="29" spans="2:19" ht="68" customHeight="1"/>
    <row r="30" spans="2:19" ht="68" customHeight="1"/>
    <row r="31" spans="2:19" ht="68" customHeight="1"/>
    <row r="32" spans="2:19" ht="68" customHeight="1"/>
    <row r="33" ht="68" customHeight="1"/>
    <row r="34" ht="68" customHeight="1"/>
    <row r="35" ht="68" customHeight="1"/>
    <row r="36" ht="68" customHeight="1"/>
    <row r="37" ht="68" customHeight="1"/>
    <row r="38" ht="68" customHeight="1"/>
    <row r="39" ht="68" customHeight="1"/>
  </sheetData>
  <mergeCells count="34">
    <mergeCell ref="D19:G19"/>
    <mergeCell ref="O19:P19"/>
    <mergeCell ref="D20:G20"/>
    <mergeCell ref="O20:P20"/>
    <mergeCell ref="D16:G16"/>
    <mergeCell ref="O16:P16"/>
    <mergeCell ref="D17:G17"/>
    <mergeCell ref="O17:P17"/>
    <mergeCell ref="D18:G18"/>
    <mergeCell ref="O18:P18"/>
    <mergeCell ref="D13:G13"/>
    <mergeCell ref="O13:P13"/>
    <mergeCell ref="D14:G14"/>
    <mergeCell ref="O14:P14"/>
    <mergeCell ref="D15:G15"/>
    <mergeCell ref="O15:P15"/>
    <mergeCell ref="D10:G10"/>
    <mergeCell ref="O10:P10"/>
    <mergeCell ref="D11:G11"/>
    <mergeCell ref="O11:P11"/>
    <mergeCell ref="D12:G12"/>
    <mergeCell ref="O12:P12"/>
    <mergeCell ref="D7:G7"/>
    <mergeCell ref="O7:P7"/>
    <mergeCell ref="D8:G8"/>
    <mergeCell ref="O8:P8"/>
    <mergeCell ref="D9:G9"/>
    <mergeCell ref="O9:P9"/>
    <mergeCell ref="D4:G4"/>
    <mergeCell ref="O4:P4"/>
    <mergeCell ref="D5:G5"/>
    <mergeCell ref="O5:P5"/>
    <mergeCell ref="D6:G6"/>
    <mergeCell ref="O6:P6"/>
  </mergeCells>
  <conditionalFormatting sqref="F2">
    <cfRule type="containsText" dxfId="131" priority="11" operator="containsText" text="POSITIVE">
      <formula>NOT(ISERROR(SEARCH("POSITIVE",F2)))</formula>
    </cfRule>
    <cfRule type="containsText" dxfId="130" priority="12" operator="containsText" text="NEGATIVE">
      <formula>NOT(ISERROR(SEARCH("NEGATIVE",F2)))</formula>
    </cfRule>
  </conditionalFormatting>
  <conditionalFormatting sqref="G2">
    <cfRule type="containsText" dxfId="129" priority="7" operator="containsText" text="VERY HIGH">
      <formula>NOT(ISERROR(SEARCH("VERY HIGH",G2)))</formula>
    </cfRule>
  </conditionalFormatting>
  <conditionalFormatting sqref="H5:H20">
    <cfRule type="containsText" dxfId="128" priority="2" operator="containsText" text="HIGH">
      <formula>NOT(ISERROR(SEARCH("HIGH",H5)))</formula>
    </cfRule>
    <cfRule type="containsText" dxfId="127" priority="3" operator="containsText" text="VERY HIGH">
      <formula>NOT(ISERROR(SEARCH("VERY HIGH",H5)))</formula>
    </cfRule>
  </conditionalFormatting>
  <conditionalFormatting sqref="H2:N2">
    <cfRule type="containsText" dxfId="126" priority="1" operator="containsText" text="MODERATE">
      <formula>NOT(ISERROR(SEARCH("MODERATE",H2)))</formula>
    </cfRule>
    <cfRule type="containsText" dxfId="125" priority="4" operator="containsText" text="Very Low">
      <formula>NOT(ISERROR(SEARCH("Very Low",H2)))</formula>
    </cfRule>
    <cfRule type="containsText" dxfId="124" priority="5" operator="containsText" text="High">
      <formula>NOT(ISERROR(SEARCH("High",H2)))</formula>
    </cfRule>
    <cfRule type="containsText" dxfId="123" priority="6" operator="containsText" text="Very High">
      <formula>NOT(ISERROR(SEARCH("Very High",H2)))</formula>
    </cfRule>
  </conditionalFormatting>
  <conditionalFormatting sqref="O2:Q2">
    <cfRule type="containsText" dxfId="122" priority="8" operator="containsText" text="LOW">
      <formula>NOT(ISERROR(SEARCH("LOW",O2)))</formula>
    </cfRule>
    <cfRule type="containsText" dxfId="121" priority="9" operator="containsText" text="MODERATE">
      <formula>NOT(ISERROR(SEARCH("MODERATE",O2)))</formula>
    </cfRule>
    <cfRule type="containsText" dxfId="120" priority="10" operator="containsText" text="HIGh">
      <formula>NOT(ISERROR(SEARCH("HIGh",O2)))</formula>
    </cfRule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xr:uid="{1D198553-B401-5745-B50E-CDCFC70CA494}">
          <x14:formula1>
            <xm:f>METHODOLOGY!$B$9:$B$13</xm:f>
          </x14:formula1>
          <xm:sqref>H5:H20</xm:sqref>
        </x14:dataValidation>
        <x14:dataValidation type="list" allowBlank="1" showInputMessage="1" showErrorMessage="1" xr:uid="{B8F32E49-0406-B143-AB2D-519CBD971F8F}">
          <x14:formula1>
            <xm:f>METHODOLOGY!$B$83:$B$88</xm:f>
          </x14:formula1>
          <xm:sqref>N2</xm:sqref>
        </x14:dataValidation>
        <x14:dataValidation type="list" allowBlank="1" showInputMessage="1" showErrorMessage="1" xr:uid="{F797CD95-773E-CB4F-B271-2DBE70D27DC9}">
          <x14:formula1>
            <xm:f>METHODOLOGY!$B$75:$B$80</xm:f>
          </x14:formula1>
          <xm:sqref>M2</xm:sqref>
        </x14:dataValidation>
        <x14:dataValidation type="list" allowBlank="1" showInputMessage="1" showErrorMessage="1" xr:uid="{6761A3A8-4D30-424C-AA51-DD9B566BE726}">
          <x14:formula1>
            <xm:f>METHODOLOGY!$B$67:$B$72</xm:f>
          </x14:formula1>
          <xm:sqref>L2</xm:sqref>
        </x14:dataValidation>
        <x14:dataValidation type="list" allowBlank="1" showInputMessage="1" showErrorMessage="1" xr:uid="{959BD5A5-B514-D945-9D78-612CE7AAE719}">
          <x14:formula1>
            <xm:f>METHODOLOGY!$B$59:$B$64</xm:f>
          </x14:formula1>
          <xm:sqref>K2</xm:sqref>
        </x14:dataValidation>
        <x14:dataValidation type="list" allowBlank="1" showInputMessage="1" showErrorMessage="1" xr:uid="{87BBB05F-BA8B-5849-B768-06B0FC3C9604}">
          <x14:formula1>
            <xm:f>METHODOLOGY!$B$35:$B$40</xm:f>
          </x14:formula1>
          <xm:sqref>J2</xm:sqref>
        </x14:dataValidation>
        <x14:dataValidation type="list" allowBlank="1" showInputMessage="1" showErrorMessage="1" xr:uid="{5AF6EE29-A43F-A043-A764-F87459AA3615}">
          <x14:formula1>
            <xm:f>METHODOLOGY!$B$43:$B$48</xm:f>
          </x14:formula1>
          <xm:sqref>I2</xm:sqref>
        </x14:dataValidation>
        <x14:dataValidation type="list" allowBlank="1" showInputMessage="1" showErrorMessage="1" xr:uid="{7065F616-9F62-2841-BB9D-E252C928B78C}">
          <x14:formula1>
            <xm:f>METHODOLOGY!$B$51:$B$56</xm:f>
          </x14:formula1>
          <xm:sqref>H2</xm:sqref>
        </x14:dataValidation>
        <x14:dataValidation type="list" allowBlank="1" showInputMessage="1" showErrorMessage="1" xr:uid="{7A4DD351-3CB8-5143-82AB-C11F8C4F003F}">
          <x14:formula1>
            <xm:f>METHODOLOGY!$D$43:$D$48</xm:f>
          </x14:formula1>
          <xm:sqref>I3 I21:I1048576</xm:sqref>
        </x14:dataValidation>
        <x14:dataValidation type="list" allowBlank="1" showInputMessage="1" showErrorMessage="1" xr:uid="{C5080CBA-F100-6746-ACE0-6639BF0642A1}">
          <x14:formula1>
            <xm:f>METHODOLOGY!$D$51:$D$56</xm:f>
          </x14:formula1>
          <xm:sqref>H3 H21:H1048576</xm:sqref>
        </x14:dataValidation>
        <x14:dataValidation type="list" allowBlank="1" showInputMessage="1" showErrorMessage="1" xr:uid="{9B7785D1-E1BB-E248-9C58-18BFAAD03D5F}">
          <x14:formula1>
            <xm:f>METHODOLOGY!$B$31:$B$32</xm:f>
          </x14:formula1>
          <xm:sqref>F2:F3 F21:F1048576</xm:sqref>
        </x14:dataValidation>
        <x14:dataValidation type="list" allowBlank="1" showInputMessage="1" showErrorMessage="1" xr:uid="{000557C5-5AA0-8D4D-BD73-24479B21EED1}">
          <x14:formula1>
            <xm:f>METHODOLOGY!$D$9:$D$13</xm:f>
          </x14:formula1>
          <xm:sqref>G72:G1048576 G2:G3</xm:sqref>
        </x14:dataValidation>
        <x14:dataValidation type="list" allowBlank="1" showInputMessage="1" showErrorMessage="1" xr:uid="{8190410B-9EBB-8449-AE04-90443FFAF3C4}">
          <x14:formula1>
            <xm:f>METHODOLOGY!$B$23:$B$28</xm:f>
          </x14:formula1>
          <xm:sqref>E2</xm:sqref>
        </x14:dataValidation>
      </x14:dataValidations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0363D-BA33-5441-827D-D9E7B8D2D7CD}">
  <dimension ref="B1:S39"/>
  <sheetViews>
    <sheetView zoomScale="56" workbookViewId="0">
      <selection activeCell="B3" sqref="B3"/>
    </sheetView>
  </sheetViews>
  <sheetFormatPr baseColWidth="10" defaultRowHeight="19"/>
  <cols>
    <col min="1" max="1" width="1.83203125" customWidth="1"/>
    <col min="2" max="2" width="8" customWidth="1"/>
    <col min="3" max="3" width="31.1640625" customWidth="1"/>
    <col min="4" max="4" width="86" customWidth="1"/>
    <col min="5" max="5" width="26.83203125" customWidth="1"/>
    <col min="6" max="6" width="19.33203125" customWidth="1"/>
    <col min="7" max="7" width="19.1640625" customWidth="1"/>
    <col min="8" max="8" width="20.33203125" style="24" customWidth="1"/>
    <col min="9" max="11" width="17.83203125" customWidth="1"/>
    <col min="12" max="12" width="25" customWidth="1"/>
    <col min="13" max="13" width="25.5" customWidth="1"/>
    <col min="14" max="14" width="28.6640625" customWidth="1"/>
    <col min="15" max="15" width="35.6640625" customWidth="1"/>
    <col min="16" max="16" width="72.83203125" style="33" customWidth="1"/>
    <col min="17" max="17" width="7" style="31" hidden="1" customWidth="1"/>
    <col min="18" max="18" width="35" hidden="1" customWidth="1"/>
    <col min="19" max="19" width="24.6640625" hidden="1" customWidth="1"/>
    <col min="20" max="20" width="10.83203125" customWidth="1"/>
  </cols>
  <sheetData>
    <row r="1" spans="2:19" s="2" customFormat="1" ht="138" customHeight="1">
      <c r="B1" s="6" t="s">
        <v>99</v>
      </c>
      <c r="C1" s="6" t="s">
        <v>122</v>
      </c>
      <c r="D1" s="6" t="s">
        <v>1</v>
      </c>
      <c r="E1" s="6" t="s">
        <v>2</v>
      </c>
      <c r="F1" s="6" t="s">
        <v>54</v>
      </c>
      <c r="G1" s="6" t="s">
        <v>3</v>
      </c>
      <c r="H1" s="6" t="s">
        <v>62</v>
      </c>
      <c r="I1" s="6" t="s">
        <v>59</v>
      </c>
      <c r="J1" s="6" t="s">
        <v>61</v>
      </c>
      <c r="K1" s="6" t="s">
        <v>63</v>
      </c>
      <c r="L1" s="6" t="s">
        <v>64</v>
      </c>
      <c r="M1" s="6" t="s">
        <v>65</v>
      </c>
      <c r="N1" s="6" t="s">
        <v>66</v>
      </c>
      <c r="O1" s="6" t="s">
        <v>79</v>
      </c>
      <c r="P1" s="6" t="s">
        <v>121</v>
      </c>
      <c r="Q1" s="29"/>
    </row>
    <row r="2" spans="2:19" s="3" customFormat="1" ht="130" customHeight="1">
      <c r="B2" s="75">
        <v>21</v>
      </c>
      <c r="C2" s="4"/>
      <c r="D2" s="71"/>
      <c r="E2" s="72"/>
      <c r="F2" s="72"/>
      <c r="G2" s="72"/>
      <c r="H2" s="73"/>
      <c r="I2" s="73"/>
      <c r="J2" s="73"/>
      <c r="K2" s="73"/>
      <c r="L2" s="73"/>
      <c r="M2" s="73"/>
      <c r="N2" s="73"/>
      <c r="O2" s="73" t="str">
        <f>IF(S4="LOW",
    IF(S12&lt;4,"LOW",IF(S12&lt;=15,"MODERATE","HIGH")),
IF(S4="MODERATE",
    IF(S12&lt;11,"LOW",IF(S12&lt;=18,"MODERATE","HIGH")),
IF(S4="HIGH",
    IF(S12&lt;15,"LOW",IF(S12&lt;=20,"MODERATE","HIGH")),
"")))</f>
        <v>LOW</v>
      </c>
      <c r="P2" s="37"/>
      <c r="Q2" s="30"/>
    </row>
    <row r="3" spans="2:19" ht="8" customHeight="1">
      <c r="D3" s="7"/>
    </row>
    <row r="4" spans="2:19" s="2" customFormat="1" ht="81" customHeight="1">
      <c r="B4" s="6" t="s">
        <v>99</v>
      </c>
      <c r="C4" s="23" t="s">
        <v>131</v>
      </c>
      <c r="D4" s="62" t="s">
        <v>55</v>
      </c>
      <c r="E4" s="63"/>
      <c r="F4" s="63"/>
      <c r="G4" s="64"/>
      <c r="H4" s="23" t="s">
        <v>3</v>
      </c>
      <c r="I4" s="6" t="s">
        <v>96</v>
      </c>
      <c r="J4" s="6" t="s">
        <v>97</v>
      </c>
      <c r="K4" s="6" t="s">
        <v>98</v>
      </c>
      <c r="L4" s="6" t="s">
        <v>113</v>
      </c>
      <c r="M4" s="6" t="s">
        <v>114</v>
      </c>
      <c r="N4" s="23" t="s">
        <v>115</v>
      </c>
      <c r="O4" s="65" t="s">
        <v>118</v>
      </c>
      <c r="P4" s="66"/>
      <c r="Q4" s="29"/>
      <c r="R4" s="2" t="s">
        <v>95</v>
      </c>
      <c r="S4" s="2" t="str">
        <f>METHODOLOGY!C4</f>
        <v>Low</v>
      </c>
    </row>
    <row r="5" spans="2:19" s="7" customFormat="1" ht="125" customHeight="1">
      <c r="B5" s="8"/>
      <c r="C5" s="8"/>
      <c r="D5" s="61"/>
      <c r="E5" s="61"/>
      <c r="F5" s="61"/>
      <c r="G5" s="61"/>
      <c r="H5" s="34"/>
      <c r="I5" s="35">
        <v>0</v>
      </c>
      <c r="J5" s="36">
        <v>0</v>
      </c>
      <c r="K5" s="36">
        <f>I5*J5</f>
        <v>0</v>
      </c>
      <c r="L5" s="8"/>
      <c r="M5" s="8"/>
      <c r="N5" s="5" t="str">
        <f>IF(H5="VERY HIGH",R14,
IF(H5="HIGH",R15,
IF(H5="MEDIUM",R16,
IF(H5="LOW",R17,
IF(H5="VERY LOW",R18,"")))))</f>
        <v/>
      </c>
      <c r="O5" s="68"/>
      <c r="P5" s="68"/>
      <c r="Q5" s="32"/>
      <c r="R5" s="7" t="s">
        <v>81</v>
      </c>
      <c r="S5" s="7" t="str">
        <f>IF(H2="VERY HIGH",5,IF(H2="HIGH",4,IF(H2="MODERATE",3,IF(H2="LOW",2,IF(H2="VERY LOW",1,"")))))</f>
        <v/>
      </c>
    </row>
    <row r="6" spans="2:19" ht="125" customHeight="1">
      <c r="B6" s="9"/>
      <c r="C6" s="9"/>
      <c r="D6" s="61"/>
      <c r="E6" s="61"/>
      <c r="F6" s="61"/>
      <c r="G6" s="61"/>
      <c r="H6" s="34"/>
      <c r="I6" s="35"/>
      <c r="J6" s="36"/>
      <c r="K6" s="36"/>
      <c r="L6" s="9"/>
      <c r="M6" s="9"/>
      <c r="N6" s="5" t="str">
        <f>IF(H6="VERY HIGH",R14,
IF(H6="HIGH",R15,
IF(H6="MEDIUM",R16,
IF(H6="LOW",R17,
IF(H6="VERY LOW",R18,"")))))</f>
        <v/>
      </c>
      <c r="O6" s="67"/>
      <c r="P6" s="67"/>
      <c r="R6" t="s">
        <v>80</v>
      </c>
      <c r="S6" t="str">
        <f>IF(I2="VERY HIGH",5,IF(I2="HIGH",4,IF(I2="MODERATE",3,IF(I2="LOW",2,IF(I2="VERY LOW",1,"")))))</f>
        <v/>
      </c>
    </row>
    <row r="7" spans="2:19" ht="125" customHeight="1">
      <c r="B7" s="9"/>
      <c r="C7" s="9"/>
      <c r="D7" s="61"/>
      <c r="E7" s="61"/>
      <c r="F7" s="61"/>
      <c r="G7" s="61"/>
      <c r="H7" s="34"/>
      <c r="I7" s="35"/>
      <c r="J7" s="36"/>
      <c r="K7" s="36"/>
      <c r="L7" s="9"/>
      <c r="M7" s="36"/>
      <c r="N7" s="5" t="str">
        <f>IF(H7="VERY HIGH",R14,
IF(H7="HIGH",R15,
IF(H7="MEDIUM",R16,
IF(H7="LOW",R17,
IF(H7="VERY LOW",R18,"")))))</f>
        <v/>
      </c>
      <c r="O7" s="67"/>
      <c r="P7" s="67"/>
      <c r="R7" t="s">
        <v>82</v>
      </c>
      <c r="S7" t="str">
        <f>IF(J2="VERY HIGH",5,IF(J2="HIGH",4,IF(J2="MODERATE",3,IF(J2="LOW",2,IF(J2="VERY LOW",1,"")))))</f>
        <v/>
      </c>
    </row>
    <row r="8" spans="2:19" ht="125" customHeight="1">
      <c r="B8" s="9"/>
      <c r="C8" s="9"/>
      <c r="D8" s="61"/>
      <c r="E8" s="61"/>
      <c r="F8" s="61"/>
      <c r="G8" s="61"/>
      <c r="H8" s="34"/>
      <c r="I8" s="9"/>
      <c r="J8" s="54"/>
      <c r="K8" s="36"/>
      <c r="L8" s="36"/>
      <c r="M8" s="36"/>
      <c r="N8" s="5" t="str">
        <f>IF(H8="VERY HIGH",R14,
IF(H8="HIGH",R15,
IF(H8="MEDIUM",R16,
IF(H8="LOW",R17,
IF(H8="VERY LOW",R18,"")))))</f>
        <v/>
      </c>
      <c r="O8" s="67"/>
      <c r="P8" s="67"/>
      <c r="R8" t="s">
        <v>83</v>
      </c>
      <c r="S8" t="str">
        <f>IF(K2="VERY HIGH",5,IF(K2="HIGH",4,IF(K2="MODERATE",3,IF(K2="LOW",2,IF(K2="VERY LOW",1,"")))))</f>
        <v/>
      </c>
    </row>
    <row r="9" spans="2:19" ht="125" customHeight="1">
      <c r="B9" s="9"/>
      <c r="C9" s="9"/>
      <c r="D9" s="61"/>
      <c r="E9" s="61"/>
      <c r="F9" s="61"/>
      <c r="G9" s="61"/>
      <c r="H9" s="34"/>
      <c r="I9" s="50" t="str">
        <f>IF(H9="VERY HIGH",R17,
IF(H9="HIGH",R18,
IF(H9="MEDIUM",R19,
IF(H9="LOW",R20,
IF(H9="VERY LOW",R21,"")))))</f>
        <v/>
      </c>
      <c r="J9" s="51"/>
      <c r="K9" s="35"/>
      <c r="L9" s="36"/>
      <c r="M9" s="36"/>
      <c r="N9" s="34"/>
      <c r="O9" s="69"/>
      <c r="P9" s="70"/>
      <c r="R9" t="s">
        <v>84</v>
      </c>
      <c r="S9" t="str">
        <f>IF(L2="VERY HIGH",5,IF(L2="HIGH",4,IF(L2="MODERATE",3,IF(L2="LOW",2,IF(L2="VERY LOW",1,"")))))</f>
        <v/>
      </c>
    </row>
    <row r="10" spans="2:19" ht="125" customHeight="1">
      <c r="B10" s="9"/>
      <c r="C10" s="9"/>
      <c r="D10" s="61"/>
      <c r="E10" s="61"/>
      <c r="F10" s="61"/>
      <c r="G10" s="61"/>
      <c r="H10" s="34"/>
      <c r="I10" s="50" t="str">
        <f>IF(H10="VERY HIGH",R17,
IF(H10="HIGH",R18,
IF(H10="MEDIUM",R19,
IF(H10="LOW",R20,
IF(H10="VERY LOW",R21,"")))))</f>
        <v/>
      </c>
      <c r="J10" s="51"/>
      <c r="K10" s="35"/>
      <c r="L10" s="36"/>
      <c r="M10" s="36"/>
      <c r="N10" s="34"/>
      <c r="O10" s="69"/>
      <c r="P10" s="70"/>
      <c r="R10" t="s">
        <v>85</v>
      </c>
      <c r="S10" t="str">
        <f>IF(M2="VERY HIGH",5,IF(M2="HIGH",4,IF(M2="MODERATE",3,IF(M2="LOW",2,IF(M2="VERY LOW",1,"")))))</f>
        <v/>
      </c>
    </row>
    <row r="11" spans="2:19" ht="125" customHeight="1">
      <c r="B11" s="9"/>
      <c r="C11" s="9"/>
      <c r="D11" s="61"/>
      <c r="E11" s="61"/>
      <c r="F11" s="61"/>
      <c r="G11" s="61"/>
      <c r="H11" s="34"/>
      <c r="I11" s="52"/>
      <c r="J11" s="53"/>
      <c r="K11" s="35"/>
      <c r="L11" s="36"/>
      <c r="M11" s="36"/>
      <c r="N11" s="34"/>
      <c r="O11" s="69"/>
      <c r="P11" s="70"/>
      <c r="R11" t="s">
        <v>86</v>
      </c>
      <c r="S11" t="str">
        <f>IF(N2="VERY HIGH",5,IF(N2="HIGH",4,IF(N2="MODERATE",3,IF(N2="LOW",2,IF(N2="VERY LOW",1,"")))))</f>
        <v/>
      </c>
    </row>
    <row r="12" spans="2:19" ht="125" customHeight="1">
      <c r="B12" s="9"/>
      <c r="C12" s="9"/>
      <c r="D12" s="61"/>
      <c r="E12" s="61"/>
      <c r="F12" s="61"/>
      <c r="G12" s="61"/>
      <c r="H12" s="34"/>
      <c r="I12" s="52"/>
      <c r="J12" s="53"/>
      <c r="K12" s="35"/>
      <c r="L12" s="36"/>
      <c r="M12" s="36"/>
      <c r="N12" s="34"/>
      <c r="O12" s="69"/>
      <c r="P12" s="70"/>
      <c r="R12" t="s">
        <v>87</v>
      </c>
      <c r="S12">
        <f>SUM(S5:S11)</f>
        <v>0</v>
      </c>
    </row>
    <row r="13" spans="2:19" ht="125" customHeight="1">
      <c r="B13" s="9"/>
      <c r="C13" s="9"/>
      <c r="D13" s="61"/>
      <c r="E13" s="61"/>
      <c r="F13" s="61"/>
      <c r="G13" s="61"/>
      <c r="H13" s="34"/>
      <c r="I13" s="52"/>
      <c r="J13" s="53"/>
      <c r="K13" s="35"/>
      <c r="L13" s="36"/>
      <c r="M13" s="36"/>
      <c r="N13" s="34"/>
      <c r="O13" s="69"/>
      <c r="P13" s="70"/>
      <c r="R13" t="s">
        <v>116</v>
      </c>
    </row>
    <row r="14" spans="2:19" ht="125" customHeight="1">
      <c r="B14" s="9"/>
      <c r="C14" s="9"/>
      <c r="D14" s="61"/>
      <c r="E14" s="61"/>
      <c r="F14" s="61"/>
      <c r="G14" s="61"/>
      <c r="H14" s="34"/>
      <c r="I14" s="52"/>
      <c r="J14" s="53"/>
      <c r="K14" s="35"/>
      <c r="L14" s="36"/>
      <c r="M14" s="36"/>
      <c r="N14" s="34"/>
      <c r="O14" s="69"/>
      <c r="P14" s="70"/>
      <c r="R14" s="1" t="str">
        <f>METHODOLOGY!C16</f>
        <v>Immediately elevate to senior leadership, implement active mitigation measures, and monitor continuously with frequent status reviews and trigger tracking.</v>
      </c>
      <c r="S14" s="1"/>
    </row>
    <row r="15" spans="2:19" ht="125" customHeight="1">
      <c r="B15" s="9"/>
      <c r="C15" s="9"/>
      <c r="D15" s="61"/>
      <c r="E15" s="61"/>
      <c r="F15" s="61"/>
      <c r="G15" s="61"/>
      <c r="H15" s="34"/>
      <c r="I15" s="52"/>
      <c r="J15" s="53"/>
      <c r="K15" s="35"/>
      <c r="L15" s="36"/>
      <c r="M15" s="36"/>
      <c r="N15" s="34"/>
      <c r="O15" s="69"/>
      <c r="P15" s="70"/>
      <c r="R15" s="28" t="str">
        <f>METHODOLOGY!C17</f>
        <v>Implement defined mitigation actions, and review regularly with scheduled monitoring and trigger checks.</v>
      </c>
      <c r="S15" s="28"/>
    </row>
    <row r="16" spans="2:19" ht="125" customHeight="1">
      <c r="B16" s="9"/>
      <c r="C16" s="9"/>
      <c r="D16" s="61"/>
      <c r="E16" s="61"/>
      <c r="F16" s="61"/>
      <c r="G16" s="61"/>
      <c r="H16" s="34"/>
      <c r="I16" s="52"/>
      <c r="J16" s="53"/>
      <c r="K16" s="35"/>
      <c r="L16" s="36"/>
      <c r="M16" s="36"/>
      <c r="N16" s="34"/>
      <c r="O16" s="69"/>
      <c r="P16" s="70"/>
      <c r="R16" s="28" t="str">
        <f>METHODOLOGY!C18</f>
        <v>Track through normal project reporting cycles, confirm assumptions periodically, and prepare contingency actions if conditions begin to change.</v>
      </c>
      <c r="S16" s="28"/>
    </row>
    <row r="17" spans="2:19" ht="125" customHeight="1">
      <c r="B17" s="9"/>
      <c r="C17" s="9"/>
      <c r="D17" s="61"/>
      <c r="E17" s="61"/>
      <c r="F17" s="61"/>
      <c r="G17" s="61"/>
      <c r="H17" s="34"/>
      <c r="I17" s="52"/>
      <c r="J17" s="53"/>
      <c r="K17" s="35"/>
      <c r="L17" s="36"/>
      <c r="M17" s="36"/>
      <c r="N17" s="34"/>
      <c r="O17" s="69"/>
      <c r="P17" s="70"/>
      <c r="R17" s="28" t="str">
        <f>METHODOLOGY!C19</f>
        <v>Document and monitor during routine project reviews with no immediate mitigation required.</v>
      </c>
      <c r="S17" s="28"/>
    </row>
    <row r="18" spans="2:19" ht="125" customHeight="1">
      <c r="B18" s="9"/>
      <c r="C18" s="9"/>
      <c r="D18" s="61"/>
      <c r="E18" s="61"/>
      <c r="F18" s="61"/>
      <c r="G18" s="61"/>
      <c r="H18" s="34"/>
      <c r="I18" s="52"/>
      <c r="J18" s="53"/>
      <c r="K18" s="35"/>
      <c r="L18" s="36"/>
      <c r="M18" s="36"/>
      <c r="N18" s="34"/>
      <c r="O18" s="69"/>
      <c r="P18" s="70"/>
      <c r="R18" s="28" t="str">
        <f>METHODOLOGY!C20</f>
        <v>Record for awareness and reassess only if project conditions change or new information emerges.</v>
      </c>
      <c r="S18" s="28"/>
    </row>
    <row r="19" spans="2:19" ht="125" customHeight="1">
      <c r="B19" s="9"/>
      <c r="C19" s="9"/>
      <c r="D19" s="61"/>
      <c r="E19" s="61"/>
      <c r="F19" s="61"/>
      <c r="G19" s="61"/>
      <c r="H19" s="34"/>
      <c r="I19" s="52"/>
      <c r="J19" s="53"/>
      <c r="K19" s="35"/>
      <c r="L19" s="36"/>
      <c r="M19" s="36"/>
      <c r="N19" s="34"/>
      <c r="O19" s="69"/>
      <c r="P19" s="70"/>
    </row>
    <row r="20" spans="2:19" ht="125" customHeight="1">
      <c r="B20" s="9"/>
      <c r="C20" s="9"/>
      <c r="D20" s="61"/>
      <c r="E20" s="61"/>
      <c r="F20" s="61"/>
      <c r="G20" s="61"/>
      <c r="H20" s="34"/>
      <c r="I20" s="52"/>
      <c r="J20" s="53"/>
      <c r="K20" s="35"/>
      <c r="L20" s="36"/>
      <c r="M20" s="36"/>
      <c r="N20" s="34"/>
      <c r="O20" s="69"/>
      <c r="P20" s="70"/>
    </row>
    <row r="21" spans="2:19" ht="68" customHeight="1"/>
    <row r="22" spans="2:19" ht="68" customHeight="1"/>
    <row r="23" spans="2:19" ht="68" customHeight="1"/>
    <row r="24" spans="2:19" ht="68" customHeight="1"/>
    <row r="25" spans="2:19" ht="68" customHeight="1"/>
    <row r="26" spans="2:19" ht="68" customHeight="1"/>
    <row r="27" spans="2:19" ht="68" customHeight="1"/>
    <row r="28" spans="2:19" ht="68" customHeight="1"/>
    <row r="29" spans="2:19" ht="68" customHeight="1"/>
    <row r="30" spans="2:19" ht="68" customHeight="1"/>
    <row r="31" spans="2:19" ht="68" customHeight="1"/>
    <row r="32" spans="2:19" ht="68" customHeight="1"/>
    <row r="33" ht="68" customHeight="1"/>
    <row r="34" ht="68" customHeight="1"/>
    <row r="35" ht="68" customHeight="1"/>
    <row r="36" ht="68" customHeight="1"/>
    <row r="37" ht="68" customHeight="1"/>
    <row r="38" ht="68" customHeight="1"/>
    <row r="39" ht="68" customHeight="1"/>
  </sheetData>
  <mergeCells count="34">
    <mergeCell ref="D19:G19"/>
    <mergeCell ref="O19:P19"/>
    <mergeCell ref="D20:G20"/>
    <mergeCell ref="O20:P20"/>
    <mergeCell ref="D16:G16"/>
    <mergeCell ref="O16:P16"/>
    <mergeCell ref="D17:G17"/>
    <mergeCell ref="O17:P17"/>
    <mergeCell ref="D18:G18"/>
    <mergeCell ref="O18:P18"/>
    <mergeCell ref="D13:G13"/>
    <mergeCell ref="O13:P13"/>
    <mergeCell ref="D14:G14"/>
    <mergeCell ref="O14:P14"/>
    <mergeCell ref="D15:G15"/>
    <mergeCell ref="O15:P15"/>
    <mergeCell ref="D10:G10"/>
    <mergeCell ref="O10:P10"/>
    <mergeCell ref="D11:G11"/>
    <mergeCell ref="O11:P11"/>
    <mergeCell ref="D12:G12"/>
    <mergeCell ref="O12:P12"/>
    <mergeCell ref="D7:G7"/>
    <mergeCell ref="O7:P7"/>
    <mergeCell ref="D8:G8"/>
    <mergeCell ref="O8:P8"/>
    <mergeCell ref="D9:G9"/>
    <mergeCell ref="O9:P9"/>
    <mergeCell ref="D4:G4"/>
    <mergeCell ref="O4:P4"/>
    <mergeCell ref="D5:G5"/>
    <mergeCell ref="O5:P5"/>
    <mergeCell ref="D6:G6"/>
    <mergeCell ref="O6:P6"/>
  </mergeCells>
  <conditionalFormatting sqref="F2">
    <cfRule type="containsText" dxfId="119" priority="11" operator="containsText" text="POSITIVE">
      <formula>NOT(ISERROR(SEARCH("POSITIVE",F2)))</formula>
    </cfRule>
    <cfRule type="containsText" dxfId="118" priority="12" operator="containsText" text="NEGATIVE">
      <formula>NOT(ISERROR(SEARCH("NEGATIVE",F2)))</formula>
    </cfRule>
  </conditionalFormatting>
  <conditionalFormatting sqref="G2">
    <cfRule type="containsText" dxfId="117" priority="7" operator="containsText" text="VERY HIGH">
      <formula>NOT(ISERROR(SEARCH("VERY HIGH",G2)))</formula>
    </cfRule>
  </conditionalFormatting>
  <conditionalFormatting sqref="H5:H20">
    <cfRule type="containsText" dxfId="116" priority="2" operator="containsText" text="HIGH">
      <formula>NOT(ISERROR(SEARCH("HIGH",H5)))</formula>
    </cfRule>
    <cfRule type="containsText" dxfId="115" priority="3" operator="containsText" text="VERY HIGH">
      <formula>NOT(ISERROR(SEARCH("VERY HIGH",H5)))</formula>
    </cfRule>
  </conditionalFormatting>
  <conditionalFormatting sqref="H2:N2">
    <cfRule type="containsText" dxfId="114" priority="1" operator="containsText" text="MODERATE">
      <formula>NOT(ISERROR(SEARCH("MODERATE",H2)))</formula>
    </cfRule>
    <cfRule type="containsText" dxfId="113" priority="4" operator="containsText" text="Very Low">
      <formula>NOT(ISERROR(SEARCH("Very Low",H2)))</formula>
    </cfRule>
    <cfRule type="containsText" dxfId="112" priority="5" operator="containsText" text="High">
      <formula>NOT(ISERROR(SEARCH("High",H2)))</formula>
    </cfRule>
    <cfRule type="containsText" dxfId="111" priority="6" operator="containsText" text="Very High">
      <formula>NOT(ISERROR(SEARCH("Very High",H2)))</formula>
    </cfRule>
  </conditionalFormatting>
  <conditionalFormatting sqref="O2:Q2">
    <cfRule type="containsText" dxfId="110" priority="8" operator="containsText" text="LOW">
      <formula>NOT(ISERROR(SEARCH("LOW",O2)))</formula>
    </cfRule>
    <cfRule type="containsText" dxfId="109" priority="9" operator="containsText" text="MODERATE">
      <formula>NOT(ISERROR(SEARCH("MODERATE",O2)))</formula>
    </cfRule>
    <cfRule type="containsText" dxfId="108" priority="10" operator="containsText" text="HIGh">
      <formula>NOT(ISERROR(SEARCH("HIGh",O2)))</formula>
    </cfRule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xr:uid="{D7989819-22D3-3C4B-89D8-7714514B8DF3}">
          <x14:formula1>
            <xm:f>METHODOLOGY!$B$9:$B$13</xm:f>
          </x14:formula1>
          <xm:sqref>H5:H20</xm:sqref>
        </x14:dataValidation>
        <x14:dataValidation type="list" allowBlank="1" showInputMessage="1" showErrorMessage="1" xr:uid="{AF4C09D3-CC94-3642-8184-DBD6E14124F2}">
          <x14:formula1>
            <xm:f>METHODOLOGY!$B$83:$B$88</xm:f>
          </x14:formula1>
          <xm:sqref>N2</xm:sqref>
        </x14:dataValidation>
        <x14:dataValidation type="list" allowBlank="1" showInputMessage="1" showErrorMessage="1" xr:uid="{26A4BB0F-2E98-3C49-9573-F8C9D848841D}">
          <x14:formula1>
            <xm:f>METHODOLOGY!$B$75:$B$80</xm:f>
          </x14:formula1>
          <xm:sqref>M2</xm:sqref>
        </x14:dataValidation>
        <x14:dataValidation type="list" allowBlank="1" showInputMessage="1" showErrorMessage="1" xr:uid="{D3638669-1369-7648-A365-D3257497192A}">
          <x14:formula1>
            <xm:f>METHODOLOGY!$B$67:$B$72</xm:f>
          </x14:formula1>
          <xm:sqref>L2</xm:sqref>
        </x14:dataValidation>
        <x14:dataValidation type="list" allowBlank="1" showInputMessage="1" showErrorMessage="1" xr:uid="{5FA9A969-8CBB-114B-93DD-7AAC6C4FC70D}">
          <x14:formula1>
            <xm:f>METHODOLOGY!$B$59:$B$64</xm:f>
          </x14:formula1>
          <xm:sqref>K2</xm:sqref>
        </x14:dataValidation>
        <x14:dataValidation type="list" allowBlank="1" showInputMessage="1" showErrorMessage="1" xr:uid="{48AA3CD4-EAF6-B240-903C-7AD89B1F78A0}">
          <x14:formula1>
            <xm:f>METHODOLOGY!$B$35:$B$40</xm:f>
          </x14:formula1>
          <xm:sqref>J2</xm:sqref>
        </x14:dataValidation>
        <x14:dataValidation type="list" allowBlank="1" showInputMessage="1" showErrorMessage="1" xr:uid="{197D3EC7-6F8F-5D47-864F-C72081115ADF}">
          <x14:formula1>
            <xm:f>METHODOLOGY!$B$43:$B$48</xm:f>
          </x14:formula1>
          <xm:sqref>I2</xm:sqref>
        </x14:dataValidation>
        <x14:dataValidation type="list" allowBlank="1" showInputMessage="1" showErrorMessage="1" xr:uid="{4AC8EA01-9195-1645-922A-3A1ADA5CDD75}">
          <x14:formula1>
            <xm:f>METHODOLOGY!$B$51:$B$56</xm:f>
          </x14:formula1>
          <xm:sqref>H2</xm:sqref>
        </x14:dataValidation>
        <x14:dataValidation type="list" allowBlank="1" showInputMessage="1" showErrorMessage="1" xr:uid="{0405D580-ACF4-3442-90AC-CC16C93EF003}">
          <x14:formula1>
            <xm:f>METHODOLOGY!$D$43:$D$48</xm:f>
          </x14:formula1>
          <xm:sqref>I3 I21:I1048576</xm:sqref>
        </x14:dataValidation>
        <x14:dataValidation type="list" allowBlank="1" showInputMessage="1" showErrorMessage="1" xr:uid="{A88E1674-4A79-784C-AD54-14CEE8B0E5F9}">
          <x14:formula1>
            <xm:f>METHODOLOGY!$D$51:$D$56</xm:f>
          </x14:formula1>
          <xm:sqref>H3 H21:H1048576</xm:sqref>
        </x14:dataValidation>
        <x14:dataValidation type="list" allowBlank="1" showInputMessage="1" showErrorMessage="1" xr:uid="{185E86CF-1A2C-AE41-B665-445081795C8B}">
          <x14:formula1>
            <xm:f>METHODOLOGY!$B$31:$B$32</xm:f>
          </x14:formula1>
          <xm:sqref>F2:F3 F21:F1048576</xm:sqref>
        </x14:dataValidation>
        <x14:dataValidation type="list" allowBlank="1" showInputMessage="1" showErrorMessage="1" xr:uid="{227CBC1C-1C1B-2543-A5DB-35F5C26FF67B}">
          <x14:formula1>
            <xm:f>METHODOLOGY!$D$9:$D$13</xm:f>
          </x14:formula1>
          <xm:sqref>G72:G1048576 G2:G3</xm:sqref>
        </x14:dataValidation>
        <x14:dataValidation type="list" allowBlank="1" showInputMessage="1" showErrorMessage="1" xr:uid="{B46DCCFB-EB95-6340-9A06-592943DF0C86}">
          <x14:formula1>
            <xm:f>METHODOLOGY!$B$23:$B$28</xm:f>
          </x14:formula1>
          <xm:sqref>E2</xm:sqref>
        </x14:dataValidation>
      </x14:dataValidations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476C6-CA21-D245-AE88-ACFF763B1B2F}">
  <dimension ref="B1:S39"/>
  <sheetViews>
    <sheetView zoomScale="56" workbookViewId="0">
      <selection activeCell="B3" sqref="B3"/>
    </sheetView>
  </sheetViews>
  <sheetFormatPr baseColWidth="10" defaultRowHeight="19"/>
  <cols>
    <col min="1" max="1" width="1.83203125" customWidth="1"/>
    <col min="2" max="2" width="8" customWidth="1"/>
    <col min="3" max="3" width="31.1640625" customWidth="1"/>
    <col min="4" max="4" width="86" customWidth="1"/>
    <col min="5" max="5" width="26.83203125" customWidth="1"/>
    <col min="6" max="6" width="19.33203125" customWidth="1"/>
    <col min="7" max="7" width="19.1640625" customWidth="1"/>
    <col min="8" max="8" width="20.33203125" style="24" customWidth="1"/>
    <col min="9" max="11" width="17.83203125" customWidth="1"/>
    <col min="12" max="12" width="25" customWidth="1"/>
    <col min="13" max="13" width="25.5" customWidth="1"/>
    <col min="14" max="14" width="28.6640625" customWidth="1"/>
    <col min="15" max="15" width="35.6640625" customWidth="1"/>
    <col min="16" max="16" width="72.83203125" style="33" customWidth="1"/>
    <col min="17" max="17" width="7" style="31" hidden="1" customWidth="1"/>
    <col min="18" max="18" width="35" hidden="1" customWidth="1"/>
    <col min="19" max="19" width="24.6640625" hidden="1" customWidth="1"/>
    <col min="20" max="20" width="10.83203125" customWidth="1"/>
  </cols>
  <sheetData>
    <row r="1" spans="2:19" s="2" customFormat="1" ht="138" customHeight="1">
      <c r="B1" s="6" t="s">
        <v>99</v>
      </c>
      <c r="C1" s="6" t="s">
        <v>122</v>
      </c>
      <c r="D1" s="6" t="s">
        <v>1</v>
      </c>
      <c r="E1" s="6" t="s">
        <v>2</v>
      </c>
      <c r="F1" s="6" t="s">
        <v>54</v>
      </c>
      <c r="G1" s="6" t="s">
        <v>3</v>
      </c>
      <c r="H1" s="6" t="s">
        <v>62</v>
      </c>
      <c r="I1" s="6" t="s">
        <v>59</v>
      </c>
      <c r="J1" s="6" t="s">
        <v>61</v>
      </c>
      <c r="K1" s="6" t="s">
        <v>63</v>
      </c>
      <c r="L1" s="6" t="s">
        <v>64</v>
      </c>
      <c r="M1" s="6" t="s">
        <v>65</v>
      </c>
      <c r="N1" s="6" t="s">
        <v>66</v>
      </c>
      <c r="O1" s="6" t="s">
        <v>79</v>
      </c>
      <c r="P1" s="6" t="s">
        <v>121</v>
      </c>
      <c r="Q1" s="29"/>
    </row>
    <row r="2" spans="2:19" s="3" customFormat="1" ht="130" customHeight="1">
      <c r="B2" s="75">
        <v>22</v>
      </c>
      <c r="C2" s="4"/>
      <c r="D2" s="71"/>
      <c r="E2" s="72"/>
      <c r="F2" s="72"/>
      <c r="G2" s="72"/>
      <c r="H2" s="73"/>
      <c r="I2" s="73"/>
      <c r="J2" s="73"/>
      <c r="K2" s="73"/>
      <c r="L2" s="73"/>
      <c r="M2" s="73"/>
      <c r="N2" s="73"/>
      <c r="O2" s="73" t="str">
        <f>IF(S4="LOW",
    IF(S12&lt;4,"LOW",IF(S12&lt;=15,"MODERATE","HIGH")),
IF(S4="MODERATE",
    IF(S12&lt;11,"LOW",IF(S12&lt;=18,"MODERATE","HIGH")),
IF(S4="HIGH",
    IF(S12&lt;15,"LOW",IF(S12&lt;=20,"MODERATE","HIGH")),
"")))</f>
        <v>LOW</v>
      </c>
      <c r="P2" s="37"/>
      <c r="Q2" s="30"/>
    </row>
    <row r="3" spans="2:19" ht="8" customHeight="1">
      <c r="D3" s="7"/>
    </row>
    <row r="4" spans="2:19" s="2" customFormat="1" ht="81" customHeight="1">
      <c r="B4" s="6" t="s">
        <v>99</v>
      </c>
      <c r="C4" s="23" t="s">
        <v>131</v>
      </c>
      <c r="D4" s="62" t="s">
        <v>55</v>
      </c>
      <c r="E4" s="63"/>
      <c r="F4" s="63"/>
      <c r="G4" s="64"/>
      <c r="H4" s="23" t="s">
        <v>3</v>
      </c>
      <c r="I4" s="6" t="s">
        <v>96</v>
      </c>
      <c r="J4" s="6" t="s">
        <v>97</v>
      </c>
      <c r="K4" s="6" t="s">
        <v>98</v>
      </c>
      <c r="L4" s="6" t="s">
        <v>113</v>
      </c>
      <c r="M4" s="6" t="s">
        <v>114</v>
      </c>
      <c r="N4" s="23" t="s">
        <v>115</v>
      </c>
      <c r="O4" s="65" t="s">
        <v>118</v>
      </c>
      <c r="P4" s="66"/>
      <c r="Q4" s="29"/>
      <c r="R4" s="2" t="s">
        <v>95</v>
      </c>
      <c r="S4" s="2" t="str">
        <f>METHODOLOGY!C4</f>
        <v>Low</v>
      </c>
    </row>
    <row r="5" spans="2:19" s="7" customFormat="1" ht="125" customHeight="1">
      <c r="B5" s="8"/>
      <c r="C5" s="8"/>
      <c r="D5" s="61"/>
      <c r="E5" s="61"/>
      <c r="F5" s="61"/>
      <c r="G5" s="61"/>
      <c r="H5" s="34"/>
      <c r="I5" s="35">
        <v>0</v>
      </c>
      <c r="J5" s="36">
        <v>0</v>
      </c>
      <c r="K5" s="36">
        <f>I5*J5</f>
        <v>0</v>
      </c>
      <c r="L5" s="8"/>
      <c r="M5" s="8"/>
      <c r="N5" s="5" t="str">
        <f>IF(H5="VERY HIGH",R14,
IF(H5="HIGH",R15,
IF(H5="MEDIUM",R16,
IF(H5="LOW",R17,
IF(H5="VERY LOW",R18,"")))))</f>
        <v/>
      </c>
      <c r="O5" s="68"/>
      <c r="P5" s="68"/>
      <c r="Q5" s="32"/>
      <c r="R5" s="7" t="s">
        <v>81</v>
      </c>
      <c r="S5" s="7" t="str">
        <f>IF(H2="VERY HIGH",5,IF(H2="HIGH",4,IF(H2="MODERATE",3,IF(H2="LOW",2,IF(H2="VERY LOW",1,"")))))</f>
        <v/>
      </c>
    </row>
    <row r="6" spans="2:19" ht="125" customHeight="1">
      <c r="B6" s="9"/>
      <c r="C6" s="9"/>
      <c r="D6" s="61"/>
      <c r="E6" s="61"/>
      <c r="F6" s="61"/>
      <c r="G6" s="61"/>
      <c r="H6" s="34"/>
      <c r="I6" s="35"/>
      <c r="J6" s="36"/>
      <c r="K6" s="36"/>
      <c r="L6" s="9"/>
      <c r="M6" s="9"/>
      <c r="N6" s="5" t="str">
        <f>IF(H6="VERY HIGH",R14,
IF(H6="HIGH",R15,
IF(H6="MEDIUM",R16,
IF(H6="LOW",R17,
IF(H6="VERY LOW",R18,"")))))</f>
        <v/>
      </c>
      <c r="O6" s="67"/>
      <c r="P6" s="67"/>
      <c r="R6" t="s">
        <v>80</v>
      </c>
      <c r="S6" t="str">
        <f>IF(I2="VERY HIGH",5,IF(I2="HIGH",4,IF(I2="MODERATE",3,IF(I2="LOW",2,IF(I2="VERY LOW",1,"")))))</f>
        <v/>
      </c>
    </row>
    <row r="7" spans="2:19" ht="125" customHeight="1">
      <c r="B7" s="9"/>
      <c r="C7" s="9"/>
      <c r="D7" s="61"/>
      <c r="E7" s="61"/>
      <c r="F7" s="61"/>
      <c r="G7" s="61"/>
      <c r="H7" s="34"/>
      <c r="I7" s="35"/>
      <c r="J7" s="36"/>
      <c r="K7" s="36"/>
      <c r="L7" s="9"/>
      <c r="M7" s="36"/>
      <c r="N7" s="5" t="str">
        <f>IF(H7="VERY HIGH",R14,
IF(H7="HIGH",R15,
IF(H7="MEDIUM",R16,
IF(H7="LOW",R17,
IF(H7="VERY LOW",R18,"")))))</f>
        <v/>
      </c>
      <c r="O7" s="67"/>
      <c r="P7" s="67"/>
      <c r="R7" t="s">
        <v>82</v>
      </c>
      <c r="S7" t="str">
        <f>IF(J2="VERY HIGH",5,IF(J2="HIGH",4,IF(J2="MODERATE",3,IF(J2="LOW",2,IF(J2="VERY LOW",1,"")))))</f>
        <v/>
      </c>
    </row>
    <row r="8" spans="2:19" ht="125" customHeight="1">
      <c r="B8" s="9"/>
      <c r="C8" s="9"/>
      <c r="D8" s="61"/>
      <c r="E8" s="61"/>
      <c r="F8" s="61"/>
      <c r="G8" s="61"/>
      <c r="H8" s="34"/>
      <c r="I8" s="9"/>
      <c r="J8" s="54"/>
      <c r="K8" s="36"/>
      <c r="L8" s="36"/>
      <c r="M8" s="36"/>
      <c r="N8" s="5" t="str">
        <f>IF(H8="VERY HIGH",R14,
IF(H8="HIGH",R15,
IF(H8="MEDIUM",R16,
IF(H8="LOW",R17,
IF(H8="VERY LOW",R18,"")))))</f>
        <v/>
      </c>
      <c r="O8" s="67"/>
      <c r="P8" s="67"/>
      <c r="R8" t="s">
        <v>83</v>
      </c>
      <c r="S8" t="str">
        <f>IF(K2="VERY HIGH",5,IF(K2="HIGH",4,IF(K2="MODERATE",3,IF(K2="LOW",2,IF(K2="VERY LOW",1,"")))))</f>
        <v/>
      </c>
    </row>
    <row r="9" spans="2:19" ht="125" customHeight="1">
      <c r="B9" s="9"/>
      <c r="C9" s="9"/>
      <c r="D9" s="61"/>
      <c r="E9" s="61"/>
      <c r="F9" s="61"/>
      <c r="G9" s="61"/>
      <c r="H9" s="34"/>
      <c r="I9" s="50" t="str">
        <f>IF(H9="VERY HIGH",R17,
IF(H9="HIGH",R18,
IF(H9="MEDIUM",R19,
IF(H9="LOW",R20,
IF(H9="VERY LOW",R21,"")))))</f>
        <v/>
      </c>
      <c r="J9" s="51"/>
      <c r="K9" s="35"/>
      <c r="L9" s="36"/>
      <c r="M9" s="36"/>
      <c r="N9" s="34"/>
      <c r="O9" s="69"/>
      <c r="P9" s="70"/>
      <c r="R9" t="s">
        <v>84</v>
      </c>
      <c r="S9" t="str">
        <f>IF(L2="VERY HIGH",5,IF(L2="HIGH",4,IF(L2="MODERATE",3,IF(L2="LOW",2,IF(L2="VERY LOW",1,"")))))</f>
        <v/>
      </c>
    </row>
    <row r="10" spans="2:19" ht="125" customHeight="1">
      <c r="B10" s="9"/>
      <c r="C10" s="9"/>
      <c r="D10" s="61"/>
      <c r="E10" s="61"/>
      <c r="F10" s="61"/>
      <c r="G10" s="61"/>
      <c r="H10" s="34"/>
      <c r="I10" s="50" t="str">
        <f>IF(H10="VERY HIGH",R17,
IF(H10="HIGH",R18,
IF(H10="MEDIUM",R19,
IF(H10="LOW",R20,
IF(H10="VERY LOW",R21,"")))))</f>
        <v/>
      </c>
      <c r="J10" s="51"/>
      <c r="K10" s="35"/>
      <c r="L10" s="36"/>
      <c r="M10" s="36"/>
      <c r="N10" s="34"/>
      <c r="O10" s="69"/>
      <c r="P10" s="70"/>
      <c r="R10" t="s">
        <v>85</v>
      </c>
      <c r="S10" t="str">
        <f>IF(M2="VERY HIGH",5,IF(M2="HIGH",4,IF(M2="MODERATE",3,IF(M2="LOW",2,IF(M2="VERY LOW",1,"")))))</f>
        <v/>
      </c>
    </row>
    <row r="11" spans="2:19" ht="125" customHeight="1">
      <c r="B11" s="9"/>
      <c r="C11" s="9"/>
      <c r="D11" s="61"/>
      <c r="E11" s="61"/>
      <c r="F11" s="61"/>
      <c r="G11" s="61"/>
      <c r="H11" s="34"/>
      <c r="I11" s="52"/>
      <c r="J11" s="53"/>
      <c r="K11" s="35"/>
      <c r="L11" s="36"/>
      <c r="M11" s="36"/>
      <c r="N11" s="34"/>
      <c r="O11" s="69"/>
      <c r="P11" s="70"/>
      <c r="R11" t="s">
        <v>86</v>
      </c>
      <c r="S11" t="str">
        <f>IF(N2="VERY HIGH",5,IF(N2="HIGH",4,IF(N2="MODERATE",3,IF(N2="LOW",2,IF(N2="VERY LOW",1,"")))))</f>
        <v/>
      </c>
    </row>
    <row r="12" spans="2:19" ht="125" customHeight="1">
      <c r="B12" s="9"/>
      <c r="C12" s="9"/>
      <c r="D12" s="61"/>
      <c r="E12" s="61"/>
      <c r="F12" s="61"/>
      <c r="G12" s="61"/>
      <c r="H12" s="34"/>
      <c r="I12" s="52"/>
      <c r="J12" s="53"/>
      <c r="K12" s="35"/>
      <c r="L12" s="36"/>
      <c r="M12" s="36"/>
      <c r="N12" s="34"/>
      <c r="O12" s="69"/>
      <c r="P12" s="70"/>
      <c r="R12" t="s">
        <v>87</v>
      </c>
      <c r="S12">
        <f>SUM(S5:S11)</f>
        <v>0</v>
      </c>
    </row>
    <row r="13" spans="2:19" ht="125" customHeight="1">
      <c r="B13" s="9"/>
      <c r="C13" s="9"/>
      <c r="D13" s="61"/>
      <c r="E13" s="61"/>
      <c r="F13" s="61"/>
      <c r="G13" s="61"/>
      <c r="H13" s="34"/>
      <c r="I13" s="52"/>
      <c r="J13" s="53"/>
      <c r="K13" s="35"/>
      <c r="L13" s="36"/>
      <c r="M13" s="36"/>
      <c r="N13" s="34"/>
      <c r="O13" s="69"/>
      <c r="P13" s="70"/>
      <c r="R13" t="s">
        <v>116</v>
      </c>
    </row>
    <row r="14" spans="2:19" ht="125" customHeight="1">
      <c r="B14" s="9"/>
      <c r="C14" s="9"/>
      <c r="D14" s="61"/>
      <c r="E14" s="61"/>
      <c r="F14" s="61"/>
      <c r="G14" s="61"/>
      <c r="H14" s="34"/>
      <c r="I14" s="52"/>
      <c r="J14" s="53"/>
      <c r="K14" s="35"/>
      <c r="L14" s="36"/>
      <c r="M14" s="36"/>
      <c r="N14" s="34"/>
      <c r="O14" s="69"/>
      <c r="P14" s="70"/>
      <c r="R14" s="1" t="str">
        <f>METHODOLOGY!C16</f>
        <v>Immediately elevate to senior leadership, implement active mitigation measures, and monitor continuously with frequent status reviews and trigger tracking.</v>
      </c>
      <c r="S14" s="1"/>
    </row>
    <row r="15" spans="2:19" ht="125" customHeight="1">
      <c r="B15" s="9"/>
      <c r="C15" s="9"/>
      <c r="D15" s="61"/>
      <c r="E15" s="61"/>
      <c r="F15" s="61"/>
      <c r="G15" s="61"/>
      <c r="H15" s="34"/>
      <c r="I15" s="52"/>
      <c r="J15" s="53"/>
      <c r="K15" s="35"/>
      <c r="L15" s="36"/>
      <c r="M15" s="36"/>
      <c r="N15" s="34"/>
      <c r="O15" s="69"/>
      <c r="P15" s="70"/>
      <c r="R15" s="28" t="str">
        <f>METHODOLOGY!C17</f>
        <v>Implement defined mitigation actions, and review regularly with scheduled monitoring and trigger checks.</v>
      </c>
      <c r="S15" s="28"/>
    </row>
    <row r="16" spans="2:19" ht="125" customHeight="1">
      <c r="B16" s="9"/>
      <c r="C16" s="9"/>
      <c r="D16" s="61"/>
      <c r="E16" s="61"/>
      <c r="F16" s="61"/>
      <c r="G16" s="61"/>
      <c r="H16" s="34"/>
      <c r="I16" s="52"/>
      <c r="J16" s="53"/>
      <c r="K16" s="35"/>
      <c r="L16" s="36"/>
      <c r="M16" s="36"/>
      <c r="N16" s="34"/>
      <c r="O16" s="69"/>
      <c r="P16" s="70"/>
      <c r="R16" s="28" t="str">
        <f>METHODOLOGY!C18</f>
        <v>Track through normal project reporting cycles, confirm assumptions periodically, and prepare contingency actions if conditions begin to change.</v>
      </c>
      <c r="S16" s="28"/>
    </row>
    <row r="17" spans="2:19" ht="125" customHeight="1">
      <c r="B17" s="9"/>
      <c r="C17" s="9"/>
      <c r="D17" s="61"/>
      <c r="E17" s="61"/>
      <c r="F17" s="61"/>
      <c r="G17" s="61"/>
      <c r="H17" s="34"/>
      <c r="I17" s="52"/>
      <c r="J17" s="53"/>
      <c r="K17" s="35"/>
      <c r="L17" s="36"/>
      <c r="M17" s="36"/>
      <c r="N17" s="34"/>
      <c r="O17" s="69"/>
      <c r="P17" s="70"/>
      <c r="R17" s="28" t="str">
        <f>METHODOLOGY!C19</f>
        <v>Document and monitor during routine project reviews with no immediate mitigation required.</v>
      </c>
      <c r="S17" s="28"/>
    </row>
    <row r="18" spans="2:19" ht="125" customHeight="1">
      <c r="B18" s="9"/>
      <c r="C18" s="9"/>
      <c r="D18" s="61"/>
      <c r="E18" s="61"/>
      <c r="F18" s="61"/>
      <c r="G18" s="61"/>
      <c r="H18" s="34"/>
      <c r="I18" s="52"/>
      <c r="J18" s="53"/>
      <c r="K18" s="35"/>
      <c r="L18" s="36"/>
      <c r="M18" s="36"/>
      <c r="N18" s="34"/>
      <c r="O18" s="69"/>
      <c r="P18" s="70"/>
      <c r="R18" s="28" t="str">
        <f>METHODOLOGY!C20</f>
        <v>Record for awareness and reassess only if project conditions change or new information emerges.</v>
      </c>
      <c r="S18" s="28"/>
    </row>
    <row r="19" spans="2:19" ht="125" customHeight="1">
      <c r="B19" s="9"/>
      <c r="C19" s="9"/>
      <c r="D19" s="61"/>
      <c r="E19" s="61"/>
      <c r="F19" s="61"/>
      <c r="G19" s="61"/>
      <c r="H19" s="34"/>
      <c r="I19" s="52"/>
      <c r="J19" s="53"/>
      <c r="K19" s="35"/>
      <c r="L19" s="36"/>
      <c r="M19" s="36"/>
      <c r="N19" s="34"/>
      <c r="O19" s="69"/>
      <c r="P19" s="70"/>
    </row>
    <row r="20" spans="2:19" ht="125" customHeight="1">
      <c r="B20" s="9"/>
      <c r="C20" s="9"/>
      <c r="D20" s="61"/>
      <c r="E20" s="61"/>
      <c r="F20" s="61"/>
      <c r="G20" s="61"/>
      <c r="H20" s="34"/>
      <c r="I20" s="52"/>
      <c r="J20" s="53"/>
      <c r="K20" s="35"/>
      <c r="L20" s="36"/>
      <c r="M20" s="36"/>
      <c r="N20" s="34"/>
      <c r="O20" s="69"/>
      <c r="P20" s="70"/>
    </row>
    <row r="21" spans="2:19" ht="68" customHeight="1"/>
    <row r="22" spans="2:19" ht="68" customHeight="1"/>
    <row r="23" spans="2:19" ht="68" customHeight="1"/>
    <row r="24" spans="2:19" ht="68" customHeight="1"/>
    <row r="25" spans="2:19" ht="68" customHeight="1"/>
    <row r="26" spans="2:19" ht="68" customHeight="1"/>
    <row r="27" spans="2:19" ht="68" customHeight="1"/>
    <row r="28" spans="2:19" ht="68" customHeight="1"/>
    <row r="29" spans="2:19" ht="68" customHeight="1"/>
    <row r="30" spans="2:19" ht="68" customHeight="1"/>
    <row r="31" spans="2:19" ht="68" customHeight="1"/>
    <row r="32" spans="2:19" ht="68" customHeight="1"/>
    <row r="33" ht="68" customHeight="1"/>
    <row r="34" ht="68" customHeight="1"/>
    <row r="35" ht="68" customHeight="1"/>
    <row r="36" ht="68" customHeight="1"/>
    <row r="37" ht="68" customHeight="1"/>
    <row r="38" ht="68" customHeight="1"/>
    <row r="39" ht="68" customHeight="1"/>
  </sheetData>
  <mergeCells count="34">
    <mergeCell ref="D19:G19"/>
    <mergeCell ref="O19:P19"/>
    <mergeCell ref="D20:G20"/>
    <mergeCell ref="O20:P20"/>
    <mergeCell ref="D16:G16"/>
    <mergeCell ref="O16:P16"/>
    <mergeCell ref="D17:G17"/>
    <mergeCell ref="O17:P17"/>
    <mergeCell ref="D18:G18"/>
    <mergeCell ref="O18:P18"/>
    <mergeCell ref="D13:G13"/>
    <mergeCell ref="O13:P13"/>
    <mergeCell ref="D14:G14"/>
    <mergeCell ref="O14:P14"/>
    <mergeCell ref="D15:G15"/>
    <mergeCell ref="O15:P15"/>
    <mergeCell ref="D10:G10"/>
    <mergeCell ref="O10:P10"/>
    <mergeCell ref="D11:G11"/>
    <mergeCell ref="O11:P11"/>
    <mergeCell ref="D12:G12"/>
    <mergeCell ref="O12:P12"/>
    <mergeCell ref="D7:G7"/>
    <mergeCell ref="O7:P7"/>
    <mergeCell ref="D8:G8"/>
    <mergeCell ref="O8:P8"/>
    <mergeCell ref="D9:G9"/>
    <mergeCell ref="O9:P9"/>
    <mergeCell ref="D4:G4"/>
    <mergeCell ref="O4:P4"/>
    <mergeCell ref="D5:G5"/>
    <mergeCell ref="O5:P5"/>
    <mergeCell ref="D6:G6"/>
    <mergeCell ref="O6:P6"/>
  </mergeCells>
  <conditionalFormatting sqref="F2">
    <cfRule type="containsText" dxfId="107" priority="11" operator="containsText" text="POSITIVE">
      <formula>NOT(ISERROR(SEARCH("POSITIVE",F2)))</formula>
    </cfRule>
    <cfRule type="containsText" dxfId="106" priority="12" operator="containsText" text="NEGATIVE">
      <formula>NOT(ISERROR(SEARCH("NEGATIVE",F2)))</formula>
    </cfRule>
  </conditionalFormatting>
  <conditionalFormatting sqref="G2">
    <cfRule type="containsText" dxfId="105" priority="7" operator="containsText" text="VERY HIGH">
      <formula>NOT(ISERROR(SEARCH("VERY HIGH",G2)))</formula>
    </cfRule>
  </conditionalFormatting>
  <conditionalFormatting sqref="H5:H20">
    <cfRule type="containsText" dxfId="104" priority="2" operator="containsText" text="HIGH">
      <formula>NOT(ISERROR(SEARCH("HIGH",H5)))</formula>
    </cfRule>
    <cfRule type="containsText" dxfId="103" priority="3" operator="containsText" text="VERY HIGH">
      <formula>NOT(ISERROR(SEARCH("VERY HIGH",H5)))</formula>
    </cfRule>
  </conditionalFormatting>
  <conditionalFormatting sqref="H2:N2">
    <cfRule type="containsText" dxfId="102" priority="1" operator="containsText" text="MODERATE">
      <formula>NOT(ISERROR(SEARCH("MODERATE",H2)))</formula>
    </cfRule>
    <cfRule type="containsText" dxfId="101" priority="4" operator="containsText" text="Very Low">
      <formula>NOT(ISERROR(SEARCH("Very Low",H2)))</formula>
    </cfRule>
    <cfRule type="containsText" dxfId="100" priority="5" operator="containsText" text="High">
      <formula>NOT(ISERROR(SEARCH("High",H2)))</formula>
    </cfRule>
    <cfRule type="containsText" dxfId="99" priority="6" operator="containsText" text="Very High">
      <formula>NOT(ISERROR(SEARCH("Very High",H2)))</formula>
    </cfRule>
  </conditionalFormatting>
  <conditionalFormatting sqref="O2:Q2">
    <cfRule type="containsText" dxfId="98" priority="8" operator="containsText" text="LOW">
      <formula>NOT(ISERROR(SEARCH("LOW",O2)))</formula>
    </cfRule>
    <cfRule type="containsText" dxfId="97" priority="9" operator="containsText" text="MODERATE">
      <formula>NOT(ISERROR(SEARCH("MODERATE",O2)))</formula>
    </cfRule>
    <cfRule type="containsText" dxfId="96" priority="10" operator="containsText" text="HIGh">
      <formula>NOT(ISERROR(SEARCH("HIGh",O2)))</formula>
    </cfRule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xr:uid="{DA6129E2-A0D0-CA4E-981A-921FEDA123E4}">
          <x14:formula1>
            <xm:f>METHODOLOGY!$B$9:$B$13</xm:f>
          </x14:formula1>
          <xm:sqref>H5:H20</xm:sqref>
        </x14:dataValidation>
        <x14:dataValidation type="list" allowBlank="1" showInputMessage="1" showErrorMessage="1" xr:uid="{3BA2F94D-2DA5-E946-BBA4-3C35B97DC2F6}">
          <x14:formula1>
            <xm:f>METHODOLOGY!$B$83:$B$88</xm:f>
          </x14:formula1>
          <xm:sqref>N2</xm:sqref>
        </x14:dataValidation>
        <x14:dataValidation type="list" allowBlank="1" showInputMessage="1" showErrorMessage="1" xr:uid="{35AA4AA6-E9B5-4B41-B7E1-1C875E30D0D6}">
          <x14:formula1>
            <xm:f>METHODOLOGY!$B$75:$B$80</xm:f>
          </x14:formula1>
          <xm:sqref>M2</xm:sqref>
        </x14:dataValidation>
        <x14:dataValidation type="list" allowBlank="1" showInputMessage="1" showErrorMessage="1" xr:uid="{5377543D-4EBF-4441-B50E-35D425790C30}">
          <x14:formula1>
            <xm:f>METHODOLOGY!$B$67:$B$72</xm:f>
          </x14:formula1>
          <xm:sqref>L2</xm:sqref>
        </x14:dataValidation>
        <x14:dataValidation type="list" allowBlank="1" showInputMessage="1" showErrorMessage="1" xr:uid="{86857E27-E130-2146-BC2E-2C4D90820612}">
          <x14:formula1>
            <xm:f>METHODOLOGY!$B$59:$B$64</xm:f>
          </x14:formula1>
          <xm:sqref>K2</xm:sqref>
        </x14:dataValidation>
        <x14:dataValidation type="list" allowBlank="1" showInputMessage="1" showErrorMessage="1" xr:uid="{0E13945A-476E-DF4A-9E7E-F3A862024E75}">
          <x14:formula1>
            <xm:f>METHODOLOGY!$B$35:$B$40</xm:f>
          </x14:formula1>
          <xm:sqref>J2</xm:sqref>
        </x14:dataValidation>
        <x14:dataValidation type="list" allowBlank="1" showInputMessage="1" showErrorMessage="1" xr:uid="{DAC15D10-E25B-414D-8DB8-6A79D69A0909}">
          <x14:formula1>
            <xm:f>METHODOLOGY!$B$43:$B$48</xm:f>
          </x14:formula1>
          <xm:sqref>I2</xm:sqref>
        </x14:dataValidation>
        <x14:dataValidation type="list" allowBlank="1" showInputMessage="1" showErrorMessage="1" xr:uid="{E513C1F0-F768-AA4A-B1D8-BC6A1F2F576C}">
          <x14:formula1>
            <xm:f>METHODOLOGY!$B$51:$B$56</xm:f>
          </x14:formula1>
          <xm:sqref>H2</xm:sqref>
        </x14:dataValidation>
        <x14:dataValidation type="list" allowBlank="1" showInputMessage="1" showErrorMessage="1" xr:uid="{6550BC4D-86C9-A948-9E91-858A6A543FFF}">
          <x14:formula1>
            <xm:f>METHODOLOGY!$D$43:$D$48</xm:f>
          </x14:formula1>
          <xm:sqref>I3 I21:I1048576</xm:sqref>
        </x14:dataValidation>
        <x14:dataValidation type="list" allowBlank="1" showInputMessage="1" showErrorMessage="1" xr:uid="{FA855A83-113F-D84E-9508-8D696AE8A88B}">
          <x14:formula1>
            <xm:f>METHODOLOGY!$D$51:$D$56</xm:f>
          </x14:formula1>
          <xm:sqref>H3 H21:H1048576</xm:sqref>
        </x14:dataValidation>
        <x14:dataValidation type="list" allowBlank="1" showInputMessage="1" showErrorMessage="1" xr:uid="{5881CEA6-E98C-DD42-A5FC-B4A46B182F02}">
          <x14:formula1>
            <xm:f>METHODOLOGY!$B$31:$B$32</xm:f>
          </x14:formula1>
          <xm:sqref>F2:F3 F21:F1048576</xm:sqref>
        </x14:dataValidation>
        <x14:dataValidation type="list" allowBlank="1" showInputMessage="1" showErrorMessage="1" xr:uid="{639A674C-E16F-2443-8CC9-077CBB7E2455}">
          <x14:formula1>
            <xm:f>METHODOLOGY!$D$9:$D$13</xm:f>
          </x14:formula1>
          <xm:sqref>G72:G1048576 G2:G3</xm:sqref>
        </x14:dataValidation>
        <x14:dataValidation type="list" allowBlank="1" showInputMessage="1" showErrorMessage="1" xr:uid="{2249955B-0671-8E42-BB02-BCF282152FAF}">
          <x14:formula1>
            <xm:f>METHODOLOGY!$B$23:$B$28</xm:f>
          </x14:formula1>
          <xm:sqref>E2</xm:sqref>
        </x14:dataValidation>
      </x14:dataValidations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D0163-3037-154A-96E0-2D2B2E202D52}">
  <dimension ref="B1:S39"/>
  <sheetViews>
    <sheetView zoomScale="56" workbookViewId="0">
      <selection activeCell="B3" sqref="B3"/>
    </sheetView>
  </sheetViews>
  <sheetFormatPr baseColWidth="10" defaultRowHeight="19"/>
  <cols>
    <col min="1" max="1" width="1.83203125" customWidth="1"/>
    <col min="2" max="2" width="8" customWidth="1"/>
    <col min="3" max="3" width="31.1640625" customWidth="1"/>
    <col min="4" max="4" width="86" customWidth="1"/>
    <col min="5" max="5" width="26.83203125" customWidth="1"/>
    <col min="6" max="6" width="19.33203125" customWidth="1"/>
    <col min="7" max="7" width="19.1640625" customWidth="1"/>
    <col min="8" max="8" width="20.33203125" style="24" customWidth="1"/>
    <col min="9" max="11" width="17.83203125" customWidth="1"/>
    <col min="12" max="12" width="25" customWidth="1"/>
    <col min="13" max="13" width="25.5" customWidth="1"/>
    <col min="14" max="14" width="28.6640625" customWidth="1"/>
    <col min="15" max="15" width="35.6640625" customWidth="1"/>
    <col min="16" max="16" width="72.83203125" style="33" customWidth="1"/>
    <col min="17" max="17" width="7" style="31" hidden="1" customWidth="1"/>
    <col min="18" max="18" width="35" hidden="1" customWidth="1"/>
    <col min="19" max="19" width="24.6640625" hidden="1" customWidth="1"/>
    <col min="20" max="20" width="10.83203125" customWidth="1"/>
  </cols>
  <sheetData>
    <row r="1" spans="2:19" s="2" customFormat="1" ht="138" customHeight="1">
      <c r="B1" s="6" t="s">
        <v>99</v>
      </c>
      <c r="C1" s="6" t="s">
        <v>122</v>
      </c>
      <c r="D1" s="6" t="s">
        <v>1</v>
      </c>
      <c r="E1" s="6" t="s">
        <v>2</v>
      </c>
      <c r="F1" s="6" t="s">
        <v>54</v>
      </c>
      <c r="G1" s="6" t="s">
        <v>3</v>
      </c>
      <c r="H1" s="6" t="s">
        <v>62</v>
      </c>
      <c r="I1" s="6" t="s">
        <v>59</v>
      </c>
      <c r="J1" s="6" t="s">
        <v>61</v>
      </c>
      <c r="K1" s="6" t="s">
        <v>63</v>
      </c>
      <c r="L1" s="6" t="s">
        <v>64</v>
      </c>
      <c r="M1" s="6" t="s">
        <v>65</v>
      </c>
      <c r="N1" s="6" t="s">
        <v>66</v>
      </c>
      <c r="O1" s="6" t="s">
        <v>79</v>
      </c>
      <c r="P1" s="6" t="s">
        <v>121</v>
      </c>
      <c r="Q1" s="29"/>
    </row>
    <row r="2" spans="2:19" s="3" customFormat="1" ht="130" customHeight="1">
      <c r="B2" s="75">
        <v>23</v>
      </c>
      <c r="C2" s="4"/>
      <c r="D2" s="71"/>
      <c r="E2" s="72"/>
      <c r="F2" s="72"/>
      <c r="G2" s="72"/>
      <c r="H2" s="73"/>
      <c r="I2" s="73"/>
      <c r="J2" s="73"/>
      <c r="K2" s="73"/>
      <c r="L2" s="73"/>
      <c r="M2" s="73"/>
      <c r="N2" s="73"/>
      <c r="O2" s="73" t="str">
        <f>IF(S4="LOW",
    IF(S12&lt;4,"LOW",IF(S12&lt;=15,"MODERATE","HIGH")),
IF(S4="MODERATE",
    IF(S12&lt;11,"LOW",IF(S12&lt;=18,"MODERATE","HIGH")),
IF(S4="HIGH",
    IF(S12&lt;15,"LOW",IF(S12&lt;=20,"MODERATE","HIGH")),
"")))</f>
        <v>LOW</v>
      </c>
      <c r="P2" s="37"/>
      <c r="Q2" s="30"/>
    </row>
    <row r="3" spans="2:19" ht="8" customHeight="1">
      <c r="D3" s="7"/>
    </row>
    <row r="4" spans="2:19" s="2" customFormat="1" ht="81" customHeight="1">
      <c r="B4" s="6" t="s">
        <v>99</v>
      </c>
      <c r="C4" s="23" t="s">
        <v>131</v>
      </c>
      <c r="D4" s="62" t="s">
        <v>55</v>
      </c>
      <c r="E4" s="63"/>
      <c r="F4" s="63"/>
      <c r="G4" s="64"/>
      <c r="H4" s="23" t="s">
        <v>3</v>
      </c>
      <c r="I4" s="6" t="s">
        <v>96</v>
      </c>
      <c r="J4" s="6" t="s">
        <v>97</v>
      </c>
      <c r="K4" s="6" t="s">
        <v>98</v>
      </c>
      <c r="L4" s="6" t="s">
        <v>113</v>
      </c>
      <c r="M4" s="6" t="s">
        <v>114</v>
      </c>
      <c r="N4" s="23" t="s">
        <v>115</v>
      </c>
      <c r="O4" s="65" t="s">
        <v>118</v>
      </c>
      <c r="P4" s="66"/>
      <c r="Q4" s="29"/>
      <c r="R4" s="2" t="s">
        <v>95</v>
      </c>
      <c r="S4" s="2" t="str">
        <f>METHODOLOGY!C4</f>
        <v>Low</v>
      </c>
    </row>
    <row r="5" spans="2:19" s="7" customFormat="1" ht="125" customHeight="1">
      <c r="B5" s="8"/>
      <c r="C5" s="8"/>
      <c r="D5" s="61"/>
      <c r="E5" s="61"/>
      <c r="F5" s="61"/>
      <c r="G5" s="61"/>
      <c r="H5" s="34"/>
      <c r="I5" s="35">
        <v>0</v>
      </c>
      <c r="J5" s="36">
        <v>0</v>
      </c>
      <c r="K5" s="36">
        <f>I5*J5</f>
        <v>0</v>
      </c>
      <c r="L5" s="8"/>
      <c r="M5" s="8"/>
      <c r="N5" s="5" t="str">
        <f>IF(H5="VERY HIGH",R14,
IF(H5="HIGH",R15,
IF(H5="MEDIUM",R16,
IF(H5="LOW",R17,
IF(H5="VERY LOW",R18,"")))))</f>
        <v/>
      </c>
      <c r="O5" s="68"/>
      <c r="P5" s="68"/>
      <c r="Q5" s="32"/>
      <c r="R5" s="7" t="s">
        <v>81</v>
      </c>
      <c r="S5" s="7" t="str">
        <f>IF(H2="VERY HIGH",5,IF(H2="HIGH",4,IF(H2="MODERATE",3,IF(H2="LOW",2,IF(H2="VERY LOW",1,"")))))</f>
        <v/>
      </c>
    </row>
    <row r="6" spans="2:19" ht="125" customHeight="1">
      <c r="B6" s="9"/>
      <c r="C6" s="9"/>
      <c r="D6" s="61"/>
      <c r="E6" s="61"/>
      <c r="F6" s="61"/>
      <c r="G6" s="61"/>
      <c r="H6" s="34"/>
      <c r="I6" s="35"/>
      <c r="J6" s="36"/>
      <c r="K6" s="36"/>
      <c r="L6" s="9"/>
      <c r="M6" s="9"/>
      <c r="N6" s="5" t="str">
        <f>IF(H6="VERY HIGH",R14,
IF(H6="HIGH",R15,
IF(H6="MEDIUM",R16,
IF(H6="LOW",R17,
IF(H6="VERY LOW",R18,"")))))</f>
        <v/>
      </c>
      <c r="O6" s="67"/>
      <c r="P6" s="67"/>
      <c r="R6" t="s">
        <v>80</v>
      </c>
      <c r="S6" t="str">
        <f>IF(I2="VERY HIGH",5,IF(I2="HIGH",4,IF(I2="MODERATE",3,IF(I2="LOW",2,IF(I2="VERY LOW",1,"")))))</f>
        <v/>
      </c>
    </row>
    <row r="7" spans="2:19" ht="125" customHeight="1">
      <c r="B7" s="9"/>
      <c r="C7" s="9"/>
      <c r="D7" s="61"/>
      <c r="E7" s="61"/>
      <c r="F7" s="61"/>
      <c r="G7" s="61"/>
      <c r="H7" s="34"/>
      <c r="I7" s="35"/>
      <c r="J7" s="36"/>
      <c r="K7" s="36"/>
      <c r="L7" s="9"/>
      <c r="M7" s="36"/>
      <c r="N7" s="5" t="str">
        <f>IF(H7="VERY HIGH",R14,
IF(H7="HIGH",R15,
IF(H7="MEDIUM",R16,
IF(H7="LOW",R17,
IF(H7="VERY LOW",R18,"")))))</f>
        <v/>
      </c>
      <c r="O7" s="67"/>
      <c r="P7" s="67"/>
      <c r="R7" t="s">
        <v>82</v>
      </c>
      <c r="S7" t="str">
        <f>IF(J2="VERY HIGH",5,IF(J2="HIGH",4,IF(J2="MODERATE",3,IF(J2="LOW",2,IF(J2="VERY LOW",1,"")))))</f>
        <v/>
      </c>
    </row>
    <row r="8" spans="2:19" ht="125" customHeight="1">
      <c r="B8" s="9"/>
      <c r="C8" s="9"/>
      <c r="D8" s="61"/>
      <c r="E8" s="61"/>
      <c r="F8" s="61"/>
      <c r="G8" s="61"/>
      <c r="H8" s="34"/>
      <c r="I8" s="9"/>
      <c r="J8" s="54"/>
      <c r="K8" s="36"/>
      <c r="L8" s="36"/>
      <c r="M8" s="36"/>
      <c r="N8" s="5" t="str">
        <f>IF(H8="VERY HIGH",R14,
IF(H8="HIGH",R15,
IF(H8="MEDIUM",R16,
IF(H8="LOW",R17,
IF(H8="VERY LOW",R18,"")))))</f>
        <v/>
      </c>
      <c r="O8" s="67"/>
      <c r="P8" s="67"/>
      <c r="R8" t="s">
        <v>83</v>
      </c>
      <c r="S8" t="str">
        <f>IF(K2="VERY HIGH",5,IF(K2="HIGH",4,IF(K2="MODERATE",3,IF(K2="LOW",2,IF(K2="VERY LOW",1,"")))))</f>
        <v/>
      </c>
    </row>
    <row r="9" spans="2:19" ht="125" customHeight="1">
      <c r="B9" s="9"/>
      <c r="C9" s="9"/>
      <c r="D9" s="61"/>
      <c r="E9" s="61"/>
      <c r="F9" s="61"/>
      <c r="G9" s="61"/>
      <c r="H9" s="34"/>
      <c r="I9" s="50" t="str">
        <f>IF(H9="VERY HIGH",R17,
IF(H9="HIGH",R18,
IF(H9="MEDIUM",R19,
IF(H9="LOW",R20,
IF(H9="VERY LOW",R21,"")))))</f>
        <v/>
      </c>
      <c r="J9" s="51"/>
      <c r="K9" s="35"/>
      <c r="L9" s="36"/>
      <c r="M9" s="36"/>
      <c r="N9" s="34"/>
      <c r="O9" s="69"/>
      <c r="P9" s="70"/>
      <c r="R9" t="s">
        <v>84</v>
      </c>
      <c r="S9" t="str">
        <f>IF(L2="VERY HIGH",5,IF(L2="HIGH",4,IF(L2="MODERATE",3,IF(L2="LOW",2,IF(L2="VERY LOW",1,"")))))</f>
        <v/>
      </c>
    </row>
    <row r="10" spans="2:19" ht="125" customHeight="1">
      <c r="B10" s="9"/>
      <c r="C10" s="9"/>
      <c r="D10" s="61"/>
      <c r="E10" s="61"/>
      <c r="F10" s="61"/>
      <c r="G10" s="61"/>
      <c r="H10" s="34"/>
      <c r="I10" s="50" t="str">
        <f>IF(H10="VERY HIGH",R17,
IF(H10="HIGH",R18,
IF(H10="MEDIUM",R19,
IF(H10="LOW",R20,
IF(H10="VERY LOW",R21,"")))))</f>
        <v/>
      </c>
      <c r="J10" s="51"/>
      <c r="K10" s="35"/>
      <c r="L10" s="36"/>
      <c r="M10" s="36"/>
      <c r="N10" s="34"/>
      <c r="O10" s="69"/>
      <c r="P10" s="70"/>
      <c r="R10" t="s">
        <v>85</v>
      </c>
      <c r="S10" t="str">
        <f>IF(M2="VERY HIGH",5,IF(M2="HIGH",4,IF(M2="MODERATE",3,IF(M2="LOW",2,IF(M2="VERY LOW",1,"")))))</f>
        <v/>
      </c>
    </row>
    <row r="11" spans="2:19" ht="125" customHeight="1">
      <c r="B11" s="9"/>
      <c r="C11" s="9"/>
      <c r="D11" s="61"/>
      <c r="E11" s="61"/>
      <c r="F11" s="61"/>
      <c r="G11" s="61"/>
      <c r="H11" s="34"/>
      <c r="I11" s="52"/>
      <c r="J11" s="53"/>
      <c r="K11" s="35"/>
      <c r="L11" s="36"/>
      <c r="M11" s="36"/>
      <c r="N11" s="34"/>
      <c r="O11" s="69"/>
      <c r="P11" s="70"/>
      <c r="R11" t="s">
        <v>86</v>
      </c>
      <c r="S11" t="str">
        <f>IF(N2="VERY HIGH",5,IF(N2="HIGH",4,IF(N2="MODERATE",3,IF(N2="LOW",2,IF(N2="VERY LOW",1,"")))))</f>
        <v/>
      </c>
    </row>
    <row r="12" spans="2:19" ht="125" customHeight="1">
      <c r="B12" s="9"/>
      <c r="C12" s="9"/>
      <c r="D12" s="61"/>
      <c r="E12" s="61"/>
      <c r="F12" s="61"/>
      <c r="G12" s="61"/>
      <c r="H12" s="34"/>
      <c r="I12" s="52"/>
      <c r="J12" s="53"/>
      <c r="K12" s="35"/>
      <c r="L12" s="36"/>
      <c r="M12" s="36"/>
      <c r="N12" s="34"/>
      <c r="O12" s="69"/>
      <c r="P12" s="70"/>
      <c r="R12" t="s">
        <v>87</v>
      </c>
      <c r="S12">
        <f>SUM(S5:S11)</f>
        <v>0</v>
      </c>
    </row>
    <row r="13" spans="2:19" ht="125" customHeight="1">
      <c r="B13" s="9"/>
      <c r="C13" s="9"/>
      <c r="D13" s="61"/>
      <c r="E13" s="61"/>
      <c r="F13" s="61"/>
      <c r="G13" s="61"/>
      <c r="H13" s="34"/>
      <c r="I13" s="52"/>
      <c r="J13" s="53"/>
      <c r="K13" s="35"/>
      <c r="L13" s="36"/>
      <c r="M13" s="36"/>
      <c r="N13" s="34"/>
      <c r="O13" s="69"/>
      <c r="P13" s="70"/>
      <c r="R13" t="s">
        <v>116</v>
      </c>
    </row>
    <row r="14" spans="2:19" ht="125" customHeight="1">
      <c r="B14" s="9"/>
      <c r="C14" s="9"/>
      <c r="D14" s="61"/>
      <c r="E14" s="61"/>
      <c r="F14" s="61"/>
      <c r="G14" s="61"/>
      <c r="H14" s="34"/>
      <c r="I14" s="52"/>
      <c r="J14" s="53"/>
      <c r="K14" s="35"/>
      <c r="L14" s="36"/>
      <c r="M14" s="36"/>
      <c r="N14" s="34"/>
      <c r="O14" s="69"/>
      <c r="P14" s="70"/>
      <c r="R14" s="1" t="str">
        <f>METHODOLOGY!C16</f>
        <v>Immediately elevate to senior leadership, implement active mitigation measures, and monitor continuously with frequent status reviews and trigger tracking.</v>
      </c>
      <c r="S14" s="1"/>
    </row>
    <row r="15" spans="2:19" ht="125" customHeight="1">
      <c r="B15" s="9"/>
      <c r="C15" s="9"/>
      <c r="D15" s="61"/>
      <c r="E15" s="61"/>
      <c r="F15" s="61"/>
      <c r="G15" s="61"/>
      <c r="H15" s="34"/>
      <c r="I15" s="52"/>
      <c r="J15" s="53"/>
      <c r="K15" s="35"/>
      <c r="L15" s="36"/>
      <c r="M15" s="36"/>
      <c r="N15" s="34"/>
      <c r="O15" s="69"/>
      <c r="P15" s="70"/>
      <c r="R15" s="28" t="str">
        <f>METHODOLOGY!C17</f>
        <v>Implement defined mitigation actions, and review regularly with scheduled monitoring and trigger checks.</v>
      </c>
      <c r="S15" s="28"/>
    </row>
    <row r="16" spans="2:19" ht="125" customHeight="1">
      <c r="B16" s="9"/>
      <c r="C16" s="9"/>
      <c r="D16" s="61"/>
      <c r="E16" s="61"/>
      <c r="F16" s="61"/>
      <c r="G16" s="61"/>
      <c r="H16" s="34"/>
      <c r="I16" s="52"/>
      <c r="J16" s="53"/>
      <c r="K16" s="35"/>
      <c r="L16" s="36"/>
      <c r="M16" s="36"/>
      <c r="N16" s="34"/>
      <c r="O16" s="69"/>
      <c r="P16" s="70"/>
      <c r="R16" s="28" t="str">
        <f>METHODOLOGY!C18</f>
        <v>Track through normal project reporting cycles, confirm assumptions periodically, and prepare contingency actions if conditions begin to change.</v>
      </c>
      <c r="S16" s="28"/>
    </row>
    <row r="17" spans="2:19" ht="125" customHeight="1">
      <c r="B17" s="9"/>
      <c r="C17" s="9"/>
      <c r="D17" s="61"/>
      <c r="E17" s="61"/>
      <c r="F17" s="61"/>
      <c r="G17" s="61"/>
      <c r="H17" s="34"/>
      <c r="I17" s="52"/>
      <c r="J17" s="53"/>
      <c r="K17" s="35"/>
      <c r="L17" s="36"/>
      <c r="M17" s="36"/>
      <c r="N17" s="34"/>
      <c r="O17" s="69"/>
      <c r="P17" s="70"/>
      <c r="R17" s="28" t="str">
        <f>METHODOLOGY!C19</f>
        <v>Document and monitor during routine project reviews with no immediate mitigation required.</v>
      </c>
      <c r="S17" s="28"/>
    </row>
    <row r="18" spans="2:19" ht="125" customHeight="1">
      <c r="B18" s="9"/>
      <c r="C18" s="9"/>
      <c r="D18" s="61"/>
      <c r="E18" s="61"/>
      <c r="F18" s="61"/>
      <c r="G18" s="61"/>
      <c r="H18" s="34"/>
      <c r="I18" s="52"/>
      <c r="J18" s="53"/>
      <c r="K18" s="35"/>
      <c r="L18" s="36"/>
      <c r="M18" s="36"/>
      <c r="N18" s="34"/>
      <c r="O18" s="69"/>
      <c r="P18" s="70"/>
      <c r="R18" s="28" t="str">
        <f>METHODOLOGY!C20</f>
        <v>Record for awareness and reassess only if project conditions change or new information emerges.</v>
      </c>
      <c r="S18" s="28"/>
    </row>
    <row r="19" spans="2:19" ht="125" customHeight="1">
      <c r="B19" s="9"/>
      <c r="C19" s="9"/>
      <c r="D19" s="61"/>
      <c r="E19" s="61"/>
      <c r="F19" s="61"/>
      <c r="G19" s="61"/>
      <c r="H19" s="34"/>
      <c r="I19" s="52"/>
      <c r="J19" s="53"/>
      <c r="K19" s="35"/>
      <c r="L19" s="36"/>
      <c r="M19" s="36"/>
      <c r="N19" s="34"/>
      <c r="O19" s="69"/>
      <c r="P19" s="70"/>
    </row>
    <row r="20" spans="2:19" ht="125" customHeight="1">
      <c r="B20" s="9"/>
      <c r="C20" s="9"/>
      <c r="D20" s="61"/>
      <c r="E20" s="61"/>
      <c r="F20" s="61"/>
      <c r="G20" s="61"/>
      <c r="H20" s="34"/>
      <c r="I20" s="52"/>
      <c r="J20" s="53"/>
      <c r="K20" s="35"/>
      <c r="L20" s="36"/>
      <c r="M20" s="36"/>
      <c r="N20" s="34"/>
      <c r="O20" s="69"/>
      <c r="P20" s="70"/>
    </row>
    <row r="21" spans="2:19" ht="68" customHeight="1"/>
    <row r="22" spans="2:19" ht="68" customHeight="1"/>
    <row r="23" spans="2:19" ht="68" customHeight="1"/>
    <row r="24" spans="2:19" ht="68" customHeight="1"/>
    <row r="25" spans="2:19" ht="68" customHeight="1"/>
    <row r="26" spans="2:19" ht="68" customHeight="1"/>
    <row r="27" spans="2:19" ht="68" customHeight="1"/>
    <row r="28" spans="2:19" ht="68" customHeight="1"/>
    <row r="29" spans="2:19" ht="68" customHeight="1"/>
    <row r="30" spans="2:19" ht="68" customHeight="1"/>
    <row r="31" spans="2:19" ht="68" customHeight="1"/>
    <row r="32" spans="2:19" ht="68" customHeight="1"/>
    <row r="33" ht="68" customHeight="1"/>
    <row r="34" ht="68" customHeight="1"/>
    <row r="35" ht="68" customHeight="1"/>
    <row r="36" ht="68" customHeight="1"/>
    <row r="37" ht="68" customHeight="1"/>
    <row r="38" ht="68" customHeight="1"/>
    <row r="39" ht="68" customHeight="1"/>
  </sheetData>
  <mergeCells count="34">
    <mergeCell ref="D19:G19"/>
    <mergeCell ref="O19:P19"/>
    <mergeCell ref="D20:G20"/>
    <mergeCell ref="O20:P20"/>
    <mergeCell ref="D16:G16"/>
    <mergeCell ref="O16:P16"/>
    <mergeCell ref="D17:G17"/>
    <mergeCell ref="O17:P17"/>
    <mergeCell ref="D18:G18"/>
    <mergeCell ref="O18:P18"/>
    <mergeCell ref="D13:G13"/>
    <mergeCell ref="O13:P13"/>
    <mergeCell ref="D14:G14"/>
    <mergeCell ref="O14:P14"/>
    <mergeCell ref="D15:G15"/>
    <mergeCell ref="O15:P15"/>
    <mergeCell ref="D10:G10"/>
    <mergeCell ref="O10:P10"/>
    <mergeCell ref="D11:G11"/>
    <mergeCell ref="O11:P11"/>
    <mergeCell ref="D12:G12"/>
    <mergeCell ref="O12:P12"/>
    <mergeCell ref="D7:G7"/>
    <mergeCell ref="O7:P7"/>
    <mergeCell ref="D8:G8"/>
    <mergeCell ref="O8:P8"/>
    <mergeCell ref="D9:G9"/>
    <mergeCell ref="O9:P9"/>
    <mergeCell ref="D4:G4"/>
    <mergeCell ref="O4:P4"/>
    <mergeCell ref="D5:G5"/>
    <mergeCell ref="O5:P5"/>
    <mergeCell ref="D6:G6"/>
    <mergeCell ref="O6:P6"/>
  </mergeCells>
  <conditionalFormatting sqref="F2">
    <cfRule type="containsText" dxfId="95" priority="11" operator="containsText" text="POSITIVE">
      <formula>NOT(ISERROR(SEARCH("POSITIVE",F2)))</formula>
    </cfRule>
    <cfRule type="containsText" dxfId="94" priority="12" operator="containsText" text="NEGATIVE">
      <formula>NOT(ISERROR(SEARCH("NEGATIVE",F2)))</formula>
    </cfRule>
  </conditionalFormatting>
  <conditionalFormatting sqref="G2">
    <cfRule type="containsText" dxfId="93" priority="7" operator="containsText" text="VERY HIGH">
      <formula>NOT(ISERROR(SEARCH("VERY HIGH",G2)))</formula>
    </cfRule>
  </conditionalFormatting>
  <conditionalFormatting sqref="H5:H20">
    <cfRule type="containsText" dxfId="92" priority="2" operator="containsText" text="HIGH">
      <formula>NOT(ISERROR(SEARCH("HIGH",H5)))</formula>
    </cfRule>
    <cfRule type="containsText" dxfId="91" priority="3" operator="containsText" text="VERY HIGH">
      <formula>NOT(ISERROR(SEARCH("VERY HIGH",H5)))</formula>
    </cfRule>
  </conditionalFormatting>
  <conditionalFormatting sqref="H2:N2">
    <cfRule type="containsText" dxfId="90" priority="1" operator="containsText" text="MODERATE">
      <formula>NOT(ISERROR(SEARCH("MODERATE",H2)))</formula>
    </cfRule>
    <cfRule type="containsText" dxfId="89" priority="4" operator="containsText" text="Very Low">
      <formula>NOT(ISERROR(SEARCH("Very Low",H2)))</formula>
    </cfRule>
    <cfRule type="containsText" dxfId="88" priority="5" operator="containsText" text="High">
      <formula>NOT(ISERROR(SEARCH("High",H2)))</formula>
    </cfRule>
    <cfRule type="containsText" dxfId="87" priority="6" operator="containsText" text="Very High">
      <formula>NOT(ISERROR(SEARCH("Very High",H2)))</formula>
    </cfRule>
  </conditionalFormatting>
  <conditionalFormatting sqref="O2:Q2">
    <cfRule type="containsText" dxfId="86" priority="8" operator="containsText" text="LOW">
      <formula>NOT(ISERROR(SEARCH("LOW",O2)))</formula>
    </cfRule>
    <cfRule type="containsText" dxfId="85" priority="9" operator="containsText" text="MODERATE">
      <formula>NOT(ISERROR(SEARCH("MODERATE",O2)))</formula>
    </cfRule>
    <cfRule type="containsText" dxfId="84" priority="10" operator="containsText" text="HIGh">
      <formula>NOT(ISERROR(SEARCH("HIGh",O2)))</formula>
    </cfRule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xr:uid="{EC6B2EB0-E7D9-104A-97E7-111EBDAA6A82}">
          <x14:formula1>
            <xm:f>METHODOLOGY!$B$9:$B$13</xm:f>
          </x14:formula1>
          <xm:sqref>H5:H20</xm:sqref>
        </x14:dataValidation>
        <x14:dataValidation type="list" allowBlank="1" showInputMessage="1" showErrorMessage="1" xr:uid="{4E30D852-C970-3B4C-8091-87CD6B972E60}">
          <x14:formula1>
            <xm:f>METHODOLOGY!$B$83:$B$88</xm:f>
          </x14:formula1>
          <xm:sqref>N2</xm:sqref>
        </x14:dataValidation>
        <x14:dataValidation type="list" allowBlank="1" showInputMessage="1" showErrorMessage="1" xr:uid="{C21C72F7-F42B-8A4D-9F1E-B37AC7015371}">
          <x14:formula1>
            <xm:f>METHODOLOGY!$B$75:$B$80</xm:f>
          </x14:formula1>
          <xm:sqref>M2</xm:sqref>
        </x14:dataValidation>
        <x14:dataValidation type="list" allowBlank="1" showInputMessage="1" showErrorMessage="1" xr:uid="{7F24C8FF-2727-E54E-A5DD-9E65A88A13B9}">
          <x14:formula1>
            <xm:f>METHODOLOGY!$B$67:$B$72</xm:f>
          </x14:formula1>
          <xm:sqref>L2</xm:sqref>
        </x14:dataValidation>
        <x14:dataValidation type="list" allowBlank="1" showInputMessage="1" showErrorMessage="1" xr:uid="{6FF2004A-D369-924F-917D-CC3A6BD977BE}">
          <x14:formula1>
            <xm:f>METHODOLOGY!$B$59:$B$64</xm:f>
          </x14:formula1>
          <xm:sqref>K2</xm:sqref>
        </x14:dataValidation>
        <x14:dataValidation type="list" allowBlank="1" showInputMessage="1" showErrorMessage="1" xr:uid="{EF213771-4C09-2C44-9150-153F8537D3EA}">
          <x14:formula1>
            <xm:f>METHODOLOGY!$B$35:$B$40</xm:f>
          </x14:formula1>
          <xm:sqref>J2</xm:sqref>
        </x14:dataValidation>
        <x14:dataValidation type="list" allowBlank="1" showInputMessage="1" showErrorMessage="1" xr:uid="{4A506072-268B-2F45-833A-A991D3616C7B}">
          <x14:formula1>
            <xm:f>METHODOLOGY!$B$43:$B$48</xm:f>
          </x14:formula1>
          <xm:sqref>I2</xm:sqref>
        </x14:dataValidation>
        <x14:dataValidation type="list" allowBlank="1" showInputMessage="1" showErrorMessage="1" xr:uid="{509E2904-850F-D54B-89CE-771FF6CE5EAE}">
          <x14:formula1>
            <xm:f>METHODOLOGY!$B$51:$B$56</xm:f>
          </x14:formula1>
          <xm:sqref>H2</xm:sqref>
        </x14:dataValidation>
        <x14:dataValidation type="list" allowBlank="1" showInputMessage="1" showErrorMessage="1" xr:uid="{D959976B-2225-6E42-AB76-25AF38EB4ADC}">
          <x14:formula1>
            <xm:f>METHODOLOGY!$D$43:$D$48</xm:f>
          </x14:formula1>
          <xm:sqref>I3 I21:I1048576</xm:sqref>
        </x14:dataValidation>
        <x14:dataValidation type="list" allowBlank="1" showInputMessage="1" showErrorMessage="1" xr:uid="{5713E4B7-AFFF-AE42-9324-F288A477CF2A}">
          <x14:formula1>
            <xm:f>METHODOLOGY!$D$51:$D$56</xm:f>
          </x14:formula1>
          <xm:sqref>H3 H21:H1048576</xm:sqref>
        </x14:dataValidation>
        <x14:dataValidation type="list" allowBlank="1" showInputMessage="1" showErrorMessage="1" xr:uid="{C8B27F1A-B323-174B-8D7E-D1F88DFE8C70}">
          <x14:formula1>
            <xm:f>METHODOLOGY!$B$31:$B$32</xm:f>
          </x14:formula1>
          <xm:sqref>F2:F3 F21:F1048576</xm:sqref>
        </x14:dataValidation>
        <x14:dataValidation type="list" allowBlank="1" showInputMessage="1" showErrorMessage="1" xr:uid="{6787D8A5-A4C4-DA4E-9975-5ED1663D4F76}">
          <x14:formula1>
            <xm:f>METHODOLOGY!$D$9:$D$13</xm:f>
          </x14:formula1>
          <xm:sqref>G72:G1048576 G2:G3</xm:sqref>
        </x14:dataValidation>
        <x14:dataValidation type="list" allowBlank="1" showInputMessage="1" showErrorMessage="1" xr:uid="{33BC8297-82D2-6945-9B6A-A196C29275E4}">
          <x14:formula1>
            <xm:f>METHODOLOGY!$B$23:$B$28</xm:f>
          </x14:formula1>
          <xm:sqref>E2</xm:sqref>
        </x14:dataValidation>
      </x14:dataValidations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9741C-FABD-3347-8E57-3F7C282FEC54}">
  <dimension ref="B1:S39"/>
  <sheetViews>
    <sheetView zoomScale="56" workbookViewId="0">
      <selection activeCell="B3" sqref="B3"/>
    </sheetView>
  </sheetViews>
  <sheetFormatPr baseColWidth="10" defaultRowHeight="19"/>
  <cols>
    <col min="1" max="1" width="1.83203125" customWidth="1"/>
    <col min="2" max="2" width="8" customWidth="1"/>
    <col min="3" max="3" width="31.1640625" customWidth="1"/>
    <col min="4" max="4" width="86" customWidth="1"/>
    <col min="5" max="5" width="26.83203125" customWidth="1"/>
    <col min="6" max="6" width="19.33203125" customWidth="1"/>
    <col min="7" max="7" width="19.1640625" customWidth="1"/>
    <col min="8" max="8" width="20.33203125" style="24" customWidth="1"/>
    <col min="9" max="11" width="17.83203125" customWidth="1"/>
    <col min="12" max="12" width="25" customWidth="1"/>
    <col min="13" max="13" width="25.5" customWidth="1"/>
    <col min="14" max="14" width="28.6640625" customWidth="1"/>
    <col min="15" max="15" width="35.6640625" customWidth="1"/>
    <col min="16" max="16" width="72.83203125" style="33" customWidth="1"/>
    <col min="17" max="17" width="7" style="31" hidden="1" customWidth="1"/>
    <col min="18" max="18" width="35" hidden="1" customWidth="1"/>
    <col min="19" max="19" width="24.6640625" hidden="1" customWidth="1"/>
    <col min="20" max="20" width="10.83203125" customWidth="1"/>
  </cols>
  <sheetData>
    <row r="1" spans="2:19" s="2" customFormat="1" ht="138" customHeight="1">
      <c r="B1" s="6" t="s">
        <v>99</v>
      </c>
      <c r="C1" s="6" t="s">
        <v>122</v>
      </c>
      <c r="D1" s="6" t="s">
        <v>1</v>
      </c>
      <c r="E1" s="6" t="s">
        <v>2</v>
      </c>
      <c r="F1" s="6" t="s">
        <v>54</v>
      </c>
      <c r="G1" s="6" t="s">
        <v>3</v>
      </c>
      <c r="H1" s="6" t="s">
        <v>62</v>
      </c>
      <c r="I1" s="6" t="s">
        <v>59</v>
      </c>
      <c r="J1" s="6" t="s">
        <v>61</v>
      </c>
      <c r="K1" s="6" t="s">
        <v>63</v>
      </c>
      <c r="L1" s="6" t="s">
        <v>64</v>
      </c>
      <c r="M1" s="6" t="s">
        <v>65</v>
      </c>
      <c r="N1" s="6" t="s">
        <v>66</v>
      </c>
      <c r="O1" s="6" t="s">
        <v>79</v>
      </c>
      <c r="P1" s="6" t="s">
        <v>121</v>
      </c>
      <c r="Q1" s="29"/>
    </row>
    <row r="2" spans="2:19" s="3" customFormat="1" ht="130" customHeight="1">
      <c r="B2" s="75">
        <v>24</v>
      </c>
      <c r="C2" s="4"/>
      <c r="D2" s="71"/>
      <c r="E2" s="72"/>
      <c r="F2" s="72"/>
      <c r="G2" s="72"/>
      <c r="H2" s="73"/>
      <c r="I2" s="73"/>
      <c r="J2" s="73"/>
      <c r="K2" s="73"/>
      <c r="L2" s="73"/>
      <c r="M2" s="73"/>
      <c r="N2" s="73"/>
      <c r="O2" s="73" t="str">
        <f>IF(S4="LOW",
    IF(S12&lt;4,"LOW",IF(S12&lt;=15,"MODERATE","HIGH")),
IF(S4="MODERATE",
    IF(S12&lt;11,"LOW",IF(S12&lt;=18,"MODERATE","HIGH")),
IF(S4="HIGH",
    IF(S12&lt;15,"LOW",IF(S12&lt;=20,"MODERATE","HIGH")),
"")))</f>
        <v>LOW</v>
      </c>
      <c r="P2" s="37"/>
      <c r="Q2" s="30"/>
    </row>
    <row r="3" spans="2:19" ht="8" customHeight="1">
      <c r="D3" s="7"/>
    </row>
    <row r="4" spans="2:19" s="2" customFormat="1" ht="81" customHeight="1">
      <c r="B4" s="6" t="s">
        <v>99</v>
      </c>
      <c r="C4" s="23" t="s">
        <v>131</v>
      </c>
      <c r="D4" s="62" t="s">
        <v>55</v>
      </c>
      <c r="E4" s="63"/>
      <c r="F4" s="63"/>
      <c r="G4" s="64"/>
      <c r="H4" s="23" t="s">
        <v>3</v>
      </c>
      <c r="I4" s="6" t="s">
        <v>96</v>
      </c>
      <c r="J4" s="6" t="s">
        <v>97</v>
      </c>
      <c r="K4" s="6" t="s">
        <v>98</v>
      </c>
      <c r="L4" s="6" t="s">
        <v>113</v>
      </c>
      <c r="M4" s="6" t="s">
        <v>114</v>
      </c>
      <c r="N4" s="23" t="s">
        <v>115</v>
      </c>
      <c r="O4" s="65" t="s">
        <v>118</v>
      </c>
      <c r="P4" s="66"/>
      <c r="Q4" s="29"/>
      <c r="R4" s="2" t="s">
        <v>95</v>
      </c>
      <c r="S4" s="2" t="str">
        <f>METHODOLOGY!C4</f>
        <v>Low</v>
      </c>
    </row>
    <row r="5" spans="2:19" s="7" customFormat="1" ht="125" customHeight="1">
      <c r="B5" s="8"/>
      <c r="C5" s="8"/>
      <c r="D5" s="61"/>
      <c r="E5" s="61"/>
      <c r="F5" s="61"/>
      <c r="G5" s="61"/>
      <c r="H5" s="34"/>
      <c r="I5" s="35">
        <v>0</v>
      </c>
      <c r="J5" s="36">
        <v>0</v>
      </c>
      <c r="K5" s="36">
        <f>I5*J5</f>
        <v>0</v>
      </c>
      <c r="L5" s="8"/>
      <c r="M5" s="8"/>
      <c r="N5" s="5" t="str">
        <f>IF(H5="VERY HIGH",R14,
IF(H5="HIGH",R15,
IF(H5="MEDIUM",R16,
IF(H5="LOW",R17,
IF(H5="VERY LOW",R18,"")))))</f>
        <v/>
      </c>
      <c r="O5" s="68"/>
      <c r="P5" s="68"/>
      <c r="Q5" s="32"/>
      <c r="R5" s="7" t="s">
        <v>81</v>
      </c>
      <c r="S5" s="7" t="str">
        <f>IF(H2="VERY HIGH",5,IF(H2="HIGH",4,IF(H2="MODERATE",3,IF(H2="LOW",2,IF(H2="VERY LOW",1,"")))))</f>
        <v/>
      </c>
    </row>
    <row r="6" spans="2:19" ht="125" customHeight="1">
      <c r="B6" s="9"/>
      <c r="C6" s="9"/>
      <c r="D6" s="61"/>
      <c r="E6" s="61"/>
      <c r="F6" s="61"/>
      <c r="G6" s="61"/>
      <c r="H6" s="34"/>
      <c r="I6" s="35"/>
      <c r="J6" s="36"/>
      <c r="K6" s="36"/>
      <c r="L6" s="9"/>
      <c r="M6" s="9"/>
      <c r="N6" s="5" t="str">
        <f>IF(H6="VERY HIGH",R14,
IF(H6="HIGH",R15,
IF(H6="MEDIUM",R16,
IF(H6="LOW",R17,
IF(H6="VERY LOW",R18,"")))))</f>
        <v/>
      </c>
      <c r="O6" s="67"/>
      <c r="P6" s="67"/>
      <c r="R6" t="s">
        <v>80</v>
      </c>
      <c r="S6" t="str">
        <f>IF(I2="VERY HIGH",5,IF(I2="HIGH",4,IF(I2="MODERATE",3,IF(I2="LOW",2,IF(I2="VERY LOW",1,"")))))</f>
        <v/>
      </c>
    </row>
    <row r="7" spans="2:19" ht="125" customHeight="1">
      <c r="B7" s="9"/>
      <c r="C7" s="9"/>
      <c r="D7" s="61"/>
      <c r="E7" s="61"/>
      <c r="F7" s="61"/>
      <c r="G7" s="61"/>
      <c r="H7" s="34"/>
      <c r="I7" s="35"/>
      <c r="J7" s="36"/>
      <c r="K7" s="36"/>
      <c r="L7" s="9"/>
      <c r="M7" s="36"/>
      <c r="N7" s="5" t="str">
        <f>IF(H7="VERY HIGH",R14,
IF(H7="HIGH",R15,
IF(H7="MEDIUM",R16,
IF(H7="LOW",R17,
IF(H7="VERY LOW",R18,"")))))</f>
        <v/>
      </c>
      <c r="O7" s="67"/>
      <c r="P7" s="67"/>
      <c r="R7" t="s">
        <v>82</v>
      </c>
      <c r="S7" t="str">
        <f>IF(J2="VERY HIGH",5,IF(J2="HIGH",4,IF(J2="MODERATE",3,IF(J2="LOW",2,IF(J2="VERY LOW",1,"")))))</f>
        <v/>
      </c>
    </row>
    <row r="8" spans="2:19" ht="125" customHeight="1">
      <c r="B8" s="9"/>
      <c r="C8" s="9"/>
      <c r="D8" s="61"/>
      <c r="E8" s="61"/>
      <c r="F8" s="61"/>
      <c r="G8" s="61"/>
      <c r="H8" s="34"/>
      <c r="I8" s="9"/>
      <c r="J8" s="54"/>
      <c r="K8" s="36"/>
      <c r="L8" s="36"/>
      <c r="M8" s="36"/>
      <c r="N8" s="5" t="str">
        <f>IF(H8="VERY HIGH",R14,
IF(H8="HIGH",R15,
IF(H8="MEDIUM",R16,
IF(H8="LOW",R17,
IF(H8="VERY LOW",R18,"")))))</f>
        <v/>
      </c>
      <c r="O8" s="67"/>
      <c r="P8" s="67"/>
      <c r="R8" t="s">
        <v>83</v>
      </c>
      <c r="S8" t="str">
        <f>IF(K2="VERY HIGH",5,IF(K2="HIGH",4,IF(K2="MODERATE",3,IF(K2="LOW",2,IF(K2="VERY LOW",1,"")))))</f>
        <v/>
      </c>
    </row>
    <row r="9" spans="2:19" ht="125" customHeight="1">
      <c r="B9" s="9"/>
      <c r="C9" s="9"/>
      <c r="D9" s="61"/>
      <c r="E9" s="61"/>
      <c r="F9" s="61"/>
      <c r="G9" s="61"/>
      <c r="H9" s="34"/>
      <c r="I9" s="50" t="str">
        <f>IF(H9="VERY HIGH",R17,
IF(H9="HIGH",R18,
IF(H9="MEDIUM",R19,
IF(H9="LOW",R20,
IF(H9="VERY LOW",R21,"")))))</f>
        <v/>
      </c>
      <c r="J9" s="51"/>
      <c r="K9" s="35"/>
      <c r="L9" s="36"/>
      <c r="M9" s="36"/>
      <c r="N9" s="34"/>
      <c r="O9" s="69"/>
      <c r="P9" s="70"/>
      <c r="R9" t="s">
        <v>84</v>
      </c>
      <c r="S9" t="str">
        <f>IF(L2="VERY HIGH",5,IF(L2="HIGH",4,IF(L2="MODERATE",3,IF(L2="LOW",2,IF(L2="VERY LOW",1,"")))))</f>
        <v/>
      </c>
    </row>
    <row r="10" spans="2:19" ht="125" customHeight="1">
      <c r="B10" s="9"/>
      <c r="C10" s="9"/>
      <c r="D10" s="61"/>
      <c r="E10" s="61"/>
      <c r="F10" s="61"/>
      <c r="G10" s="61"/>
      <c r="H10" s="34"/>
      <c r="I10" s="50" t="str">
        <f>IF(H10="VERY HIGH",R17,
IF(H10="HIGH",R18,
IF(H10="MEDIUM",R19,
IF(H10="LOW",R20,
IF(H10="VERY LOW",R21,"")))))</f>
        <v/>
      </c>
      <c r="J10" s="51"/>
      <c r="K10" s="35"/>
      <c r="L10" s="36"/>
      <c r="M10" s="36"/>
      <c r="N10" s="34"/>
      <c r="O10" s="69"/>
      <c r="P10" s="70"/>
      <c r="R10" t="s">
        <v>85</v>
      </c>
      <c r="S10" t="str">
        <f>IF(M2="VERY HIGH",5,IF(M2="HIGH",4,IF(M2="MODERATE",3,IF(M2="LOW",2,IF(M2="VERY LOW",1,"")))))</f>
        <v/>
      </c>
    </row>
    <row r="11" spans="2:19" ht="125" customHeight="1">
      <c r="B11" s="9"/>
      <c r="C11" s="9"/>
      <c r="D11" s="61"/>
      <c r="E11" s="61"/>
      <c r="F11" s="61"/>
      <c r="G11" s="61"/>
      <c r="H11" s="34"/>
      <c r="I11" s="52"/>
      <c r="J11" s="53"/>
      <c r="K11" s="35"/>
      <c r="L11" s="36"/>
      <c r="M11" s="36"/>
      <c r="N11" s="34"/>
      <c r="O11" s="69"/>
      <c r="P11" s="70"/>
      <c r="R11" t="s">
        <v>86</v>
      </c>
      <c r="S11" t="str">
        <f>IF(N2="VERY HIGH",5,IF(N2="HIGH",4,IF(N2="MODERATE",3,IF(N2="LOW",2,IF(N2="VERY LOW",1,"")))))</f>
        <v/>
      </c>
    </row>
    <row r="12" spans="2:19" ht="125" customHeight="1">
      <c r="B12" s="9"/>
      <c r="C12" s="9"/>
      <c r="D12" s="61"/>
      <c r="E12" s="61"/>
      <c r="F12" s="61"/>
      <c r="G12" s="61"/>
      <c r="H12" s="34"/>
      <c r="I12" s="52"/>
      <c r="J12" s="53"/>
      <c r="K12" s="35"/>
      <c r="L12" s="36"/>
      <c r="M12" s="36"/>
      <c r="N12" s="34"/>
      <c r="O12" s="69"/>
      <c r="P12" s="70"/>
      <c r="R12" t="s">
        <v>87</v>
      </c>
      <c r="S12">
        <f>SUM(S5:S11)</f>
        <v>0</v>
      </c>
    </row>
    <row r="13" spans="2:19" ht="125" customHeight="1">
      <c r="B13" s="9"/>
      <c r="C13" s="9"/>
      <c r="D13" s="61"/>
      <c r="E13" s="61"/>
      <c r="F13" s="61"/>
      <c r="G13" s="61"/>
      <c r="H13" s="34"/>
      <c r="I13" s="52"/>
      <c r="J13" s="53"/>
      <c r="K13" s="35"/>
      <c r="L13" s="36"/>
      <c r="M13" s="36"/>
      <c r="N13" s="34"/>
      <c r="O13" s="69"/>
      <c r="P13" s="70"/>
      <c r="R13" t="s">
        <v>116</v>
      </c>
    </row>
    <row r="14" spans="2:19" ht="125" customHeight="1">
      <c r="B14" s="9"/>
      <c r="C14" s="9"/>
      <c r="D14" s="61"/>
      <c r="E14" s="61"/>
      <c r="F14" s="61"/>
      <c r="G14" s="61"/>
      <c r="H14" s="34"/>
      <c r="I14" s="52"/>
      <c r="J14" s="53"/>
      <c r="K14" s="35"/>
      <c r="L14" s="36"/>
      <c r="M14" s="36"/>
      <c r="N14" s="34"/>
      <c r="O14" s="69"/>
      <c r="P14" s="70"/>
      <c r="R14" s="1" t="str">
        <f>METHODOLOGY!C16</f>
        <v>Immediately elevate to senior leadership, implement active mitigation measures, and monitor continuously with frequent status reviews and trigger tracking.</v>
      </c>
      <c r="S14" s="1"/>
    </row>
    <row r="15" spans="2:19" ht="125" customHeight="1">
      <c r="B15" s="9"/>
      <c r="C15" s="9"/>
      <c r="D15" s="61"/>
      <c r="E15" s="61"/>
      <c r="F15" s="61"/>
      <c r="G15" s="61"/>
      <c r="H15" s="34"/>
      <c r="I15" s="52"/>
      <c r="J15" s="53"/>
      <c r="K15" s="35"/>
      <c r="L15" s="36"/>
      <c r="M15" s="36"/>
      <c r="N15" s="34"/>
      <c r="O15" s="69"/>
      <c r="P15" s="70"/>
      <c r="R15" s="28" t="str">
        <f>METHODOLOGY!C17</f>
        <v>Implement defined mitigation actions, and review regularly with scheduled monitoring and trigger checks.</v>
      </c>
      <c r="S15" s="28"/>
    </row>
    <row r="16" spans="2:19" ht="125" customHeight="1">
      <c r="B16" s="9"/>
      <c r="C16" s="9"/>
      <c r="D16" s="61"/>
      <c r="E16" s="61"/>
      <c r="F16" s="61"/>
      <c r="G16" s="61"/>
      <c r="H16" s="34"/>
      <c r="I16" s="52"/>
      <c r="J16" s="53"/>
      <c r="K16" s="35"/>
      <c r="L16" s="36"/>
      <c r="M16" s="36"/>
      <c r="N16" s="34"/>
      <c r="O16" s="69"/>
      <c r="P16" s="70"/>
      <c r="R16" s="28" t="str">
        <f>METHODOLOGY!C18</f>
        <v>Track through normal project reporting cycles, confirm assumptions periodically, and prepare contingency actions if conditions begin to change.</v>
      </c>
      <c r="S16" s="28"/>
    </row>
    <row r="17" spans="2:19" ht="125" customHeight="1">
      <c r="B17" s="9"/>
      <c r="C17" s="9"/>
      <c r="D17" s="61"/>
      <c r="E17" s="61"/>
      <c r="F17" s="61"/>
      <c r="G17" s="61"/>
      <c r="H17" s="34"/>
      <c r="I17" s="52"/>
      <c r="J17" s="53"/>
      <c r="K17" s="35"/>
      <c r="L17" s="36"/>
      <c r="M17" s="36"/>
      <c r="N17" s="34"/>
      <c r="O17" s="69"/>
      <c r="P17" s="70"/>
      <c r="R17" s="28" t="str">
        <f>METHODOLOGY!C19</f>
        <v>Document and monitor during routine project reviews with no immediate mitigation required.</v>
      </c>
      <c r="S17" s="28"/>
    </row>
    <row r="18" spans="2:19" ht="125" customHeight="1">
      <c r="B18" s="9"/>
      <c r="C18" s="9"/>
      <c r="D18" s="61"/>
      <c r="E18" s="61"/>
      <c r="F18" s="61"/>
      <c r="G18" s="61"/>
      <c r="H18" s="34"/>
      <c r="I18" s="52"/>
      <c r="J18" s="53"/>
      <c r="K18" s="35"/>
      <c r="L18" s="36"/>
      <c r="M18" s="36"/>
      <c r="N18" s="34"/>
      <c r="O18" s="69"/>
      <c r="P18" s="70"/>
      <c r="R18" s="28" t="str">
        <f>METHODOLOGY!C20</f>
        <v>Record for awareness and reassess only if project conditions change or new information emerges.</v>
      </c>
      <c r="S18" s="28"/>
    </row>
    <row r="19" spans="2:19" ht="125" customHeight="1">
      <c r="B19" s="9"/>
      <c r="C19" s="9"/>
      <c r="D19" s="61"/>
      <c r="E19" s="61"/>
      <c r="F19" s="61"/>
      <c r="G19" s="61"/>
      <c r="H19" s="34"/>
      <c r="I19" s="52"/>
      <c r="J19" s="53"/>
      <c r="K19" s="35"/>
      <c r="L19" s="36"/>
      <c r="M19" s="36"/>
      <c r="N19" s="34"/>
      <c r="O19" s="69"/>
      <c r="P19" s="70"/>
    </row>
    <row r="20" spans="2:19" ht="125" customHeight="1">
      <c r="B20" s="9"/>
      <c r="C20" s="9"/>
      <c r="D20" s="61"/>
      <c r="E20" s="61"/>
      <c r="F20" s="61"/>
      <c r="G20" s="61"/>
      <c r="H20" s="34"/>
      <c r="I20" s="52"/>
      <c r="J20" s="53"/>
      <c r="K20" s="35"/>
      <c r="L20" s="36"/>
      <c r="M20" s="36"/>
      <c r="N20" s="34"/>
      <c r="O20" s="69"/>
      <c r="P20" s="70"/>
    </row>
    <row r="21" spans="2:19" ht="68" customHeight="1"/>
    <row r="22" spans="2:19" ht="68" customHeight="1"/>
    <row r="23" spans="2:19" ht="68" customHeight="1"/>
    <row r="24" spans="2:19" ht="68" customHeight="1"/>
    <row r="25" spans="2:19" ht="68" customHeight="1"/>
    <row r="26" spans="2:19" ht="68" customHeight="1"/>
    <row r="27" spans="2:19" ht="68" customHeight="1"/>
    <row r="28" spans="2:19" ht="68" customHeight="1"/>
    <row r="29" spans="2:19" ht="68" customHeight="1"/>
    <row r="30" spans="2:19" ht="68" customHeight="1"/>
    <row r="31" spans="2:19" ht="68" customHeight="1"/>
    <row r="32" spans="2:19" ht="68" customHeight="1"/>
    <row r="33" ht="68" customHeight="1"/>
    <row r="34" ht="68" customHeight="1"/>
    <row r="35" ht="68" customHeight="1"/>
    <row r="36" ht="68" customHeight="1"/>
    <row r="37" ht="68" customHeight="1"/>
    <row r="38" ht="68" customHeight="1"/>
    <row r="39" ht="68" customHeight="1"/>
  </sheetData>
  <mergeCells count="34">
    <mergeCell ref="D19:G19"/>
    <mergeCell ref="O19:P19"/>
    <mergeCell ref="D20:G20"/>
    <mergeCell ref="O20:P20"/>
    <mergeCell ref="D16:G16"/>
    <mergeCell ref="O16:P16"/>
    <mergeCell ref="D17:G17"/>
    <mergeCell ref="O17:P17"/>
    <mergeCell ref="D18:G18"/>
    <mergeCell ref="O18:P18"/>
    <mergeCell ref="D13:G13"/>
    <mergeCell ref="O13:P13"/>
    <mergeCell ref="D14:G14"/>
    <mergeCell ref="O14:P14"/>
    <mergeCell ref="D15:G15"/>
    <mergeCell ref="O15:P15"/>
    <mergeCell ref="D10:G10"/>
    <mergeCell ref="O10:P10"/>
    <mergeCell ref="D11:G11"/>
    <mergeCell ref="O11:P11"/>
    <mergeCell ref="D12:G12"/>
    <mergeCell ref="O12:P12"/>
    <mergeCell ref="D7:G7"/>
    <mergeCell ref="O7:P7"/>
    <mergeCell ref="D8:G8"/>
    <mergeCell ref="O8:P8"/>
    <mergeCell ref="D9:G9"/>
    <mergeCell ref="O9:P9"/>
    <mergeCell ref="D4:G4"/>
    <mergeCell ref="O4:P4"/>
    <mergeCell ref="D5:G5"/>
    <mergeCell ref="O5:P5"/>
    <mergeCell ref="D6:G6"/>
    <mergeCell ref="O6:P6"/>
  </mergeCells>
  <conditionalFormatting sqref="F2">
    <cfRule type="containsText" dxfId="83" priority="11" operator="containsText" text="POSITIVE">
      <formula>NOT(ISERROR(SEARCH("POSITIVE",F2)))</formula>
    </cfRule>
    <cfRule type="containsText" dxfId="82" priority="12" operator="containsText" text="NEGATIVE">
      <formula>NOT(ISERROR(SEARCH("NEGATIVE",F2)))</formula>
    </cfRule>
  </conditionalFormatting>
  <conditionalFormatting sqref="G2">
    <cfRule type="containsText" dxfId="81" priority="7" operator="containsText" text="VERY HIGH">
      <formula>NOT(ISERROR(SEARCH("VERY HIGH",G2)))</formula>
    </cfRule>
  </conditionalFormatting>
  <conditionalFormatting sqref="H5:H20">
    <cfRule type="containsText" dxfId="80" priority="2" operator="containsText" text="HIGH">
      <formula>NOT(ISERROR(SEARCH("HIGH",H5)))</formula>
    </cfRule>
    <cfRule type="containsText" dxfId="79" priority="3" operator="containsText" text="VERY HIGH">
      <formula>NOT(ISERROR(SEARCH("VERY HIGH",H5)))</formula>
    </cfRule>
  </conditionalFormatting>
  <conditionalFormatting sqref="H2:N2">
    <cfRule type="containsText" dxfId="78" priority="1" operator="containsText" text="MODERATE">
      <formula>NOT(ISERROR(SEARCH("MODERATE",H2)))</formula>
    </cfRule>
    <cfRule type="containsText" dxfId="77" priority="4" operator="containsText" text="Very Low">
      <formula>NOT(ISERROR(SEARCH("Very Low",H2)))</formula>
    </cfRule>
    <cfRule type="containsText" dxfId="76" priority="5" operator="containsText" text="High">
      <formula>NOT(ISERROR(SEARCH("High",H2)))</formula>
    </cfRule>
    <cfRule type="containsText" dxfId="75" priority="6" operator="containsText" text="Very High">
      <formula>NOT(ISERROR(SEARCH("Very High",H2)))</formula>
    </cfRule>
  </conditionalFormatting>
  <conditionalFormatting sqref="O2:Q2">
    <cfRule type="containsText" dxfId="74" priority="8" operator="containsText" text="LOW">
      <formula>NOT(ISERROR(SEARCH("LOW",O2)))</formula>
    </cfRule>
    <cfRule type="containsText" dxfId="73" priority="9" operator="containsText" text="MODERATE">
      <formula>NOT(ISERROR(SEARCH("MODERATE",O2)))</formula>
    </cfRule>
    <cfRule type="containsText" dxfId="72" priority="10" operator="containsText" text="HIGh">
      <formula>NOT(ISERROR(SEARCH("HIGh",O2)))</formula>
    </cfRule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xr:uid="{14DBE05C-414B-7348-9A04-57B5A59358C9}">
          <x14:formula1>
            <xm:f>METHODOLOGY!$B$9:$B$13</xm:f>
          </x14:formula1>
          <xm:sqref>H5:H20</xm:sqref>
        </x14:dataValidation>
        <x14:dataValidation type="list" allowBlank="1" showInputMessage="1" showErrorMessage="1" xr:uid="{3448F0E4-10A6-404C-AFB1-3459794A364B}">
          <x14:formula1>
            <xm:f>METHODOLOGY!$B$83:$B$88</xm:f>
          </x14:formula1>
          <xm:sqref>N2</xm:sqref>
        </x14:dataValidation>
        <x14:dataValidation type="list" allowBlank="1" showInputMessage="1" showErrorMessage="1" xr:uid="{E78D5A4F-F091-B842-B7CE-AFFE3253911D}">
          <x14:formula1>
            <xm:f>METHODOLOGY!$B$75:$B$80</xm:f>
          </x14:formula1>
          <xm:sqref>M2</xm:sqref>
        </x14:dataValidation>
        <x14:dataValidation type="list" allowBlank="1" showInputMessage="1" showErrorMessage="1" xr:uid="{6AB2E2AA-5989-D444-B1A9-49A16DB38CB8}">
          <x14:formula1>
            <xm:f>METHODOLOGY!$B$67:$B$72</xm:f>
          </x14:formula1>
          <xm:sqref>L2</xm:sqref>
        </x14:dataValidation>
        <x14:dataValidation type="list" allowBlank="1" showInputMessage="1" showErrorMessage="1" xr:uid="{AA6AD42B-787A-3E44-81B7-FBFDE192946D}">
          <x14:formula1>
            <xm:f>METHODOLOGY!$B$59:$B$64</xm:f>
          </x14:formula1>
          <xm:sqref>K2</xm:sqref>
        </x14:dataValidation>
        <x14:dataValidation type="list" allowBlank="1" showInputMessage="1" showErrorMessage="1" xr:uid="{E83EA241-0ACD-044D-92DC-B24221D65855}">
          <x14:formula1>
            <xm:f>METHODOLOGY!$B$35:$B$40</xm:f>
          </x14:formula1>
          <xm:sqref>J2</xm:sqref>
        </x14:dataValidation>
        <x14:dataValidation type="list" allowBlank="1" showInputMessage="1" showErrorMessage="1" xr:uid="{D9695C2F-C8EE-B444-AA78-94BF6199EE55}">
          <x14:formula1>
            <xm:f>METHODOLOGY!$B$43:$B$48</xm:f>
          </x14:formula1>
          <xm:sqref>I2</xm:sqref>
        </x14:dataValidation>
        <x14:dataValidation type="list" allowBlank="1" showInputMessage="1" showErrorMessage="1" xr:uid="{788F650B-3DAC-7D4A-8B72-7F5C64ADDE59}">
          <x14:formula1>
            <xm:f>METHODOLOGY!$B$51:$B$56</xm:f>
          </x14:formula1>
          <xm:sqref>H2</xm:sqref>
        </x14:dataValidation>
        <x14:dataValidation type="list" allowBlank="1" showInputMessage="1" showErrorMessage="1" xr:uid="{6131A641-147A-334B-8BE6-0017541D45BB}">
          <x14:formula1>
            <xm:f>METHODOLOGY!$D$43:$D$48</xm:f>
          </x14:formula1>
          <xm:sqref>I3 I21:I1048576</xm:sqref>
        </x14:dataValidation>
        <x14:dataValidation type="list" allowBlank="1" showInputMessage="1" showErrorMessage="1" xr:uid="{16BD67BB-4BE1-F84A-9CF7-1F659F02278C}">
          <x14:formula1>
            <xm:f>METHODOLOGY!$D$51:$D$56</xm:f>
          </x14:formula1>
          <xm:sqref>H3 H21:H1048576</xm:sqref>
        </x14:dataValidation>
        <x14:dataValidation type="list" allowBlank="1" showInputMessage="1" showErrorMessage="1" xr:uid="{8457A8B4-3C1D-F148-952C-67DFF7AC50E3}">
          <x14:formula1>
            <xm:f>METHODOLOGY!$B$31:$B$32</xm:f>
          </x14:formula1>
          <xm:sqref>F2:F3 F21:F1048576</xm:sqref>
        </x14:dataValidation>
        <x14:dataValidation type="list" allowBlank="1" showInputMessage="1" showErrorMessage="1" xr:uid="{005400DD-BAD2-1F47-B17B-1AAB8DD340A4}">
          <x14:formula1>
            <xm:f>METHODOLOGY!$D$9:$D$13</xm:f>
          </x14:formula1>
          <xm:sqref>G72:G1048576 G2:G3</xm:sqref>
        </x14:dataValidation>
        <x14:dataValidation type="list" allowBlank="1" showInputMessage="1" showErrorMessage="1" xr:uid="{B67EA4D7-3003-9C43-9EF0-B1B8811C53D8}">
          <x14:formula1>
            <xm:f>METHODOLOGY!$B$23:$B$28</xm:f>
          </x14:formula1>
          <xm:sqref>E2</xm:sqref>
        </x14:dataValidation>
      </x14:dataValidations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54C9A-04BF-1248-82AC-F32B77402560}">
  <dimension ref="B1:S39"/>
  <sheetViews>
    <sheetView zoomScale="56" workbookViewId="0">
      <selection activeCell="B3" sqref="B3"/>
    </sheetView>
  </sheetViews>
  <sheetFormatPr baseColWidth="10" defaultRowHeight="19"/>
  <cols>
    <col min="1" max="1" width="1.83203125" customWidth="1"/>
    <col min="2" max="2" width="8" customWidth="1"/>
    <col min="3" max="3" width="31.1640625" customWidth="1"/>
    <col min="4" max="4" width="86" customWidth="1"/>
    <col min="5" max="5" width="26.83203125" customWidth="1"/>
    <col min="6" max="6" width="19.33203125" customWidth="1"/>
    <col min="7" max="7" width="19.1640625" customWidth="1"/>
    <col min="8" max="8" width="20.33203125" style="24" customWidth="1"/>
    <col min="9" max="11" width="17.83203125" customWidth="1"/>
    <col min="12" max="12" width="25" customWidth="1"/>
    <col min="13" max="13" width="25.5" customWidth="1"/>
    <col min="14" max="14" width="28.6640625" customWidth="1"/>
    <col min="15" max="15" width="35.6640625" customWidth="1"/>
    <col min="16" max="16" width="72.83203125" style="33" customWidth="1"/>
    <col min="17" max="17" width="7" style="31" hidden="1" customWidth="1"/>
    <col min="18" max="18" width="35" hidden="1" customWidth="1"/>
    <col min="19" max="19" width="24.6640625" hidden="1" customWidth="1"/>
    <col min="20" max="20" width="10.83203125" customWidth="1"/>
  </cols>
  <sheetData>
    <row r="1" spans="2:19" s="2" customFormat="1" ht="138" customHeight="1">
      <c r="B1" s="6" t="s">
        <v>99</v>
      </c>
      <c r="C1" s="6" t="s">
        <v>122</v>
      </c>
      <c r="D1" s="6" t="s">
        <v>1</v>
      </c>
      <c r="E1" s="6" t="s">
        <v>2</v>
      </c>
      <c r="F1" s="6" t="s">
        <v>54</v>
      </c>
      <c r="G1" s="6" t="s">
        <v>3</v>
      </c>
      <c r="H1" s="6" t="s">
        <v>62</v>
      </c>
      <c r="I1" s="6" t="s">
        <v>59</v>
      </c>
      <c r="J1" s="6" t="s">
        <v>61</v>
      </c>
      <c r="K1" s="6" t="s">
        <v>63</v>
      </c>
      <c r="L1" s="6" t="s">
        <v>64</v>
      </c>
      <c r="M1" s="6" t="s">
        <v>65</v>
      </c>
      <c r="N1" s="6" t="s">
        <v>66</v>
      </c>
      <c r="O1" s="6" t="s">
        <v>79</v>
      </c>
      <c r="P1" s="6" t="s">
        <v>121</v>
      </c>
      <c r="Q1" s="29"/>
    </row>
    <row r="2" spans="2:19" s="3" customFormat="1" ht="130" customHeight="1">
      <c r="B2" s="75">
        <v>25</v>
      </c>
      <c r="C2" s="4"/>
      <c r="D2" s="71"/>
      <c r="E2" s="72"/>
      <c r="F2" s="72"/>
      <c r="G2" s="72"/>
      <c r="H2" s="73"/>
      <c r="I2" s="73"/>
      <c r="J2" s="73"/>
      <c r="K2" s="73"/>
      <c r="L2" s="73"/>
      <c r="M2" s="73"/>
      <c r="N2" s="73"/>
      <c r="O2" s="73" t="str">
        <f>IF(S4="LOW",
    IF(S12&lt;4,"LOW",IF(S12&lt;=15,"MODERATE","HIGH")),
IF(S4="MODERATE",
    IF(S12&lt;11,"LOW",IF(S12&lt;=18,"MODERATE","HIGH")),
IF(S4="HIGH",
    IF(S12&lt;15,"LOW",IF(S12&lt;=20,"MODERATE","HIGH")),
"")))</f>
        <v>LOW</v>
      </c>
      <c r="P2" s="37"/>
      <c r="Q2" s="30"/>
    </row>
    <row r="3" spans="2:19" ht="8" customHeight="1">
      <c r="D3" s="7"/>
    </row>
    <row r="4" spans="2:19" s="2" customFormat="1" ht="81" customHeight="1">
      <c r="B4" s="6" t="s">
        <v>99</v>
      </c>
      <c r="C4" s="23" t="s">
        <v>131</v>
      </c>
      <c r="D4" s="62" t="s">
        <v>55</v>
      </c>
      <c r="E4" s="63"/>
      <c r="F4" s="63"/>
      <c r="G4" s="64"/>
      <c r="H4" s="23" t="s">
        <v>3</v>
      </c>
      <c r="I4" s="6" t="s">
        <v>96</v>
      </c>
      <c r="J4" s="6" t="s">
        <v>97</v>
      </c>
      <c r="K4" s="6" t="s">
        <v>98</v>
      </c>
      <c r="L4" s="6" t="s">
        <v>113</v>
      </c>
      <c r="M4" s="6" t="s">
        <v>114</v>
      </c>
      <c r="N4" s="23" t="s">
        <v>115</v>
      </c>
      <c r="O4" s="65" t="s">
        <v>118</v>
      </c>
      <c r="P4" s="66"/>
      <c r="Q4" s="29"/>
      <c r="R4" s="2" t="s">
        <v>95</v>
      </c>
      <c r="S4" s="2" t="str">
        <f>METHODOLOGY!C4</f>
        <v>Low</v>
      </c>
    </row>
    <row r="5" spans="2:19" s="7" customFormat="1" ht="125" customHeight="1">
      <c r="B5" s="8"/>
      <c r="C5" s="8"/>
      <c r="D5" s="61"/>
      <c r="E5" s="61"/>
      <c r="F5" s="61"/>
      <c r="G5" s="61"/>
      <c r="H5" s="34"/>
      <c r="I5" s="35">
        <v>0</v>
      </c>
      <c r="J5" s="36">
        <v>0</v>
      </c>
      <c r="K5" s="36">
        <f>I5*J5</f>
        <v>0</v>
      </c>
      <c r="L5" s="8"/>
      <c r="M5" s="8"/>
      <c r="N5" s="5" t="str">
        <f>IF(H5="VERY HIGH",R14,
IF(H5="HIGH",R15,
IF(H5="MEDIUM",R16,
IF(H5="LOW",R17,
IF(H5="VERY LOW",R18,"")))))</f>
        <v/>
      </c>
      <c r="O5" s="68"/>
      <c r="P5" s="68"/>
      <c r="Q5" s="32"/>
      <c r="R5" s="7" t="s">
        <v>81</v>
      </c>
      <c r="S5" s="7" t="str">
        <f>IF(H2="VERY HIGH",5,IF(H2="HIGH",4,IF(H2="MODERATE",3,IF(H2="LOW",2,IF(H2="VERY LOW",1,"")))))</f>
        <v/>
      </c>
    </row>
    <row r="6" spans="2:19" ht="125" customHeight="1">
      <c r="B6" s="9"/>
      <c r="C6" s="9"/>
      <c r="D6" s="61"/>
      <c r="E6" s="61"/>
      <c r="F6" s="61"/>
      <c r="G6" s="61"/>
      <c r="H6" s="34"/>
      <c r="I6" s="35"/>
      <c r="J6" s="36"/>
      <c r="K6" s="36"/>
      <c r="L6" s="9"/>
      <c r="M6" s="9"/>
      <c r="N6" s="5" t="str">
        <f>IF(H6="VERY HIGH",R14,
IF(H6="HIGH",R15,
IF(H6="MEDIUM",R16,
IF(H6="LOW",R17,
IF(H6="VERY LOW",R18,"")))))</f>
        <v/>
      </c>
      <c r="O6" s="67"/>
      <c r="P6" s="67"/>
      <c r="R6" t="s">
        <v>80</v>
      </c>
      <c r="S6" t="str">
        <f>IF(I2="VERY HIGH",5,IF(I2="HIGH",4,IF(I2="MODERATE",3,IF(I2="LOW",2,IF(I2="VERY LOW",1,"")))))</f>
        <v/>
      </c>
    </row>
    <row r="7" spans="2:19" ht="125" customHeight="1">
      <c r="B7" s="9"/>
      <c r="C7" s="9"/>
      <c r="D7" s="61"/>
      <c r="E7" s="61"/>
      <c r="F7" s="61"/>
      <c r="G7" s="61"/>
      <c r="H7" s="34"/>
      <c r="I7" s="35"/>
      <c r="J7" s="36"/>
      <c r="K7" s="36"/>
      <c r="L7" s="9"/>
      <c r="M7" s="36"/>
      <c r="N7" s="5" t="str">
        <f>IF(H7="VERY HIGH",R14,
IF(H7="HIGH",R15,
IF(H7="MEDIUM",R16,
IF(H7="LOW",R17,
IF(H7="VERY LOW",R18,"")))))</f>
        <v/>
      </c>
      <c r="O7" s="67"/>
      <c r="P7" s="67"/>
      <c r="R7" t="s">
        <v>82</v>
      </c>
      <c r="S7" t="str">
        <f>IF(J2="VERY HIGH",5,IF(J2="HIGH",4,IF(J2="MODERATE",3,IF(J2="LOW",2,IF(J2="VERY LOW",1,"")))))</f>
        <v/>
      </c>
    </row>
    <row r="8" spans="2:19" ht="125" customHeight="1">
      <c r="B8" s="9"/>
      <c r="C8" s="9"/>
      <c r="D8" s="61"/>
      <c r="E8" s="61"/>
      <c r="F8" s="61"/>
      <c r="G8" s="61"/>
      <c r="H8" s="34"/>
      <c r="I8" s="9"/>
      <c r="J8" s="54"/>
      <c r="K8" s="36"/>
      <c r="L8" s="36"/>
      <c r="M8" s="36"/>
      <c r="N8" s="5" t="str">
        <f>IF(H8="VERY HIGH",R14,
IF(H8="HIGH",R15,
IF(H8="MEDIUM",R16,
IF(H8="LOW",R17,
IF(H8="VERY LOW",R18,"")))))</f>
        <v/>
      </c>
      <c r="O8" s="67"/>
      <c r="P8" s="67"/>
      <c r="R8" t="s">
        <v>83</v>
      </c>
      <c r="S8" t="str">
        <f>IF(K2="VERY HIGH",5,IF(K2="HIGH",4,IF(K2="MODERATE",3,IF(K2="LOW",2,IF(K2="VERY LOW",1,"")))))</f>
        <v/>
      </c>
    </row>
    <row r="9" spans="2:19" ht="125" customHeight="1">
      <c r="B9" s="9"/>
      <c r="C9" s="9"/>
      <c r="D9" s="61"/>
      <c r="E9" s="61"/>
      <c r="F9" s="61"/>
      <c r="G9" s="61"/>
      <c r="H9" s="34"/>
      <c r="I9" s="50" t="str">
        <f>IF(H9="VERY HIGH",R17,
IF(H9="HIGH",R18,
IF(H9="MEDIUM",R19,
IF(H9="LOW",R20,
IF(H9="VERY LOW",R21,"")))))</f>
        <v/>
      </c>
      <c r="J9" s="51"/>
      <c r="K9" s="35"/>
      <c r="L9" s="36"/>
      <c r="M9" s="36"/>
      <c r="N9" s="34"/>
      <c r="O9" s="69"/>
      <c r="P9" s="70"/>
      <c r="R9" t="s">
        <v>84</v>
      </c>
      <c r="S9" t="str">
        <f>IF(L2="VERY HIGH",5,IF(L2="HIGH",4,IF(L2="MODERATE",3,IF(L2="LOW",2,IF(L2="VERY LOW",1,"")))))</f>
        <v/>
      </c>
    </row>
    <row r="10" spans="2:19" ht="125" customHeight="1">
      <c r="B10" s="9"/>
      <c r="C10" s="9"/>
      <c r="D10" s="61"/>
      <c r="E10" s="61"/>
      <c r="F10" s="61"/>
      <c r="G10" s="61"/>
      <c r="H10" s="34"/>
      <c r="I10" s="50" t="str">
        <f>IF(H10="VERY HIGH",R17,
IF(H10="HIGH",R18,
IF(H10="MEDIUM",R19,
IF(H10="LOW",R20,
IF(H10="VERY LOW",R21,"")))))</f>
        <v/>
      </c>
      <c r="J10" s="51"/>
      <c r="K10" s="35"/>
      <c r="L10" s="36"/>
      <c r="M10" s="36"/>
      <c r="N10" s="34"/>
      <c r="O10" s="69"/>
      <c r="P10" s="70"/>
      <c r="R10" t="s">
        <v>85</v>
      </c>
      <c r="S10" t="str">
        <f>IF(M2="VERY HIGH",5,IF(M2="HIGH",4,IF(M2="MODERATE",3,IF(M2="LOW",2,IF(M2="VERY LOW",1,"")))))</f>
        <v/>
      </c>
    </row>
    <row r="11" spans="2:19" ht="125" customHeight="1">
      <c r="B11" s="9"/>
      <c r="C11" s="9"/>
      <c r="D11" s="61"/>
      <c r="E11" s="61"/>
      <c r="F11" s="61"/>
      <c r="G11" s="61"/>
      <c r="H11" s="34"/>
      <c r="I11" s="52"/>
      <c r="J11" s="53"/>
      <c r="K11" s="35"/>
      <c r="L11" s="36"/>
      <c r="M11" s="36"/>
      <c r="N11" s="34"/>
      <c r="O11" s="69"/>
      <c r="P11" s="70"/>
      <c r="R11" t="s">
        <v>86</v>
      </c>
      <c r="S11" t="str">
        <f>IF(N2="VERY HIGH",5,IF(N2="HIGH",4,IF(N2="MODERATE",3,IF(N2="LOW",2,IF(N2="VERY LOW",1,"")))))</f>
        <v/>
      </c>
    </row>
    <row r="12" spans="2:19" ht="125" customHeight="1">
      <c r="B12" s="9"/>
      <c r="C12" s="9"/>
      <c r="D12" s="61"/>
      <c r="E12" s="61"/>
      <c r="F12" s="61"/>
      <c r="G12" s="61"/>
      <c r="H12" s="34"/>
      <c r="I12" s="52"/>
      <c r="J12" s="53"/>
      <c r="K12" s="35"/>
      <c r="L12" s="36"/>
      <c r="M12" s="36"/>
      <c r="N12" s="34"/>
      <c r="O12" s="69"/>
      <c r="P12" s="70"/>
      <c r="R12" t="s">
        <v>87</v>
      </c>
      <c r="S12">
        <f>SUM(S5:S11)</f>
        <v>0</v>
      </c>
    </row>
    <row r="13" spans="2:19" ht="125" customHeight="1">
      <c r="B13" s="9"/>
      <c r="C13" s="9"/>
      <c r="D13" s="61"/>
      <c r="E13" s="61"/>
      <c r="F13" s="61"/>
      <c r="G13" s="61"/>
      <c r="H13" s="34"/>
      <c r="I13" s="52"/>
      <c r="J13" s="53"/>
      <c r="K13" s="35"/>
      <c r="L13" s="36"/>
      <c r="M13" s="36"/>
      <c r="N13" s="34"/>
      <c r="O13" s="69"/>
      <c r="P13" s="70"/>
      <c r="R13" t="s">
        <v>116</v>
      </c>
    </row>
    <row r="14" spans="2:19" ht="125" customHeight="1">
      <c r="B14" s="9"/>
      <c r="C14" s="9"/>
      <c r="D14" s="61"/>
      <c r="E14" s="61"/>
      <c r="F14" s="61"/>
      <c r="G14" s="61"/>
      <c r="H14" s="34"/>
      <c r="I14" s="52"/>
      <c r="J14" s="53"/>
      <c r="K14" s="35"/>
      <c r="L14" s="36"/>
      <c r="M14" s="36"/>
      <c r="N14" s="34"/>
      <c r="O14" s="69"/>
      <c r="P14" s="70"/>
      <c r="R14" s="1" t="str">
        <f>METHODOLOGY!C16</f>
        <v>Immediately elevate to senior leadership, implement active mitigation measures, and monitor continuously with frequent status reviews and trigger tracking.</v>
      </c>
      <c r="S14" s="1"/>
    </row>
    <row r="15" spans="2:19" ht="125" customHeight="1">
      <c r="B15" s="9"/>
      <c r="C15" s="9"/>
      <c r="D15" s="61"/>
      <c r="E15" s="61"/>
      <c r="F15" s="61"/>
      <c r="G15" s="61"/>
      <c r="H15" s="34"/>
      <c r="I15" s="52"/>
      <c r="J15" s="53"/>
      <c r="K15" s="35"/>
      <c r="L15" s="36"/>
      <c r="M15" s="36"/>
      <c r="N15" s="34"/>
      <c r="O15" s="69"/>
      <c r="P15" s="70"/>
      <c r="R15" s="28" t="str">
        <f>METHODOLOGY!C17</f>
        <v>Implement defined mitigation actions, and review regularly with scheduled monitoring and trigger checks.</v>
      </c>
      <c r="S15" s="28"/>
    </row>
    <row r="16" spans="2:19" ht="125" customHeight="1">
      <c r="B16" s="9"/>
      <c r="C16" s="9"/>
      <c r="D16" s="61"/>
      <c r="E16" s="61"/>
      <c r="F16" s="61"/>
      <c r="G16" s="61"/>
      <c r="H16" s="34"/>
      <c r="I16" s="52"/>
      <c r="J16" s="53"/>
      <c r="K16" s="35"/>
      <c r="L16" s="36"/>
      <c r="M16" s="36"/>
      <c r="N16" s="34"/>
      <c r="O16" s="69"/>
      <c r="P16" s="70"/>
      <c r="R16" s="28" t="str">
        <f>METHODOLOGY!C18</f>
        <v>Track through normal project reporting cycles, confirm assumptions periodically, and prepare contingency actions if conditions begin to change.</v>
      </c>
      <c r="S16" s="28"/>
    </row>
    <row r="17" spans="2:19" ht="125" customHeight="1">
      <c r="B17" s="9"/>
      <c r="C17" s="9"/>
      <c r="D17" s="61"/>
      <c r="E17" s="61"/>
      <c r="F17" s="61"/>
      <c r="G17" s="61"/>
      <c r="H17" s="34"/>
      <c r="I17" s="52"/>
      <c r="J17" s="53"/>
      <c r="K17" s="35"/>
      <c r="L17" s="36"/>
      <c r="M17" s="36"/>
      <c r="N17" s="34"/>
      <c r="O17" s="69"/>
      <c r="P17" s="70"/>
      <c r="R17" s="28" t="str">
        <f>METHODOLOGY!C19</f>
        <v>Document and monitor during routine project reviews with no immediate mitigation required.</v>
      </c>
      <c r="S17" s="28"/>
    </row>
    <row r="18" spans="2:19" ht="125" customHeight="1">
      <c r="B18" s="9"/>
      <c r="C18" s="9"/>
      <c r="D18" s="61"/>
      <c r="E18" s="61"/>
      <c r="F18" s="61"/>
      <c r="G18" s="61"/>
      <c r="H18" s="34"/>
      <c r="I18" s="52"/>
      <c r="J18" s="53"/>
      <c r="K18" s="35"/>
      <c r="L18" s="36"/>
      <c r="M18" s="36"/>
      <c r="N18" s="34"/>
      <c r="O18" s="69"/>
      <c r="P18" s="70"/>
      <c r="R18" s="28" t="str">
        <f>METHODOLOGY!C20</f>
        <v>Record for awareness and reassess only if project conditions change or new information emerges.</v>
      </c>
      <c r="S18" s="28"/>
    </row>
    <row r="19" spans="2:19" ht="125" customHeight="1">
      <c r="B19" s="9"/>
      <c r="C19" s="9"/>
      <c r="D19" s="61"/>
      <c r="E19" s="61"/>
      <c r="F19" s="61"/>
      <c r="G19" s="61"/>
      <c r="H19" s="34"/>
      <c r="I19" s="52"/>
      <c r="J19" s="53"/>
      <c r="K19" s="35"/>
      <c r="L19" s="36"/>
      <c r="M19" s="36"/>
      <c r="N19" s="34"/>
      <c r="O19" s="69"/>
      <c r="P19" s="70"/>
    </row>
    <row r="20" spans="2:19" ht="125" customHeight="1">
      <c r="B20" s="9"/>
      <c r="C20" s="9"/>
      <c r="D20" s="61"/>
      <c r="E20" s="61"/>
      <c r="F20" s="61"/>
      <c r="G20" s="61"/>
      <c r="H20" s="34"/>
      <c r="I20" s="52"/>
      <c r="J20" s="53"/>
      <c r="K20" s="35"/>
      <c r="L20" s="36"/>
      <c r="M20" s="36"/>
      <c r="N20" s="34"/>
      <c r="O20" s="69"/>
      <c r="P20" s="70"/>
    </row>
    <row r="21" spans="2:19" ht="68" customHeight="1"/>
    <row r="22" spans="2:19" ht="68" customHeight="1"/>
    <row r="23" spans="2:19" ht="68" customHeight="1"/>
    <row r="24" spans="2:19" ht="68" customHeight="1"/>
    <row r="25" spans="2:19" ht="68" customHeight="1"/>
    <row r="26" spans="2:19" ht="68" customHeight="1"/>
    <row r="27" spans="2:19" ht="68" customHeight="1"/>
    <row r="28" spans="2:19" ht="68" customHeight="1"/>
    <row r="29" spans="2:19" ht="68" customHeight="1"/>
    <row r="30" spans="2:19" ht="68" customHeight="1"/>
    <row r="31" spans="2:19" ht="68" customHeight="1"/>
    <row r="32" spans="2:19" ht="68" customHeight="1"/>
    <row r="33" ht="68" customHeight="1"/>
    <row r="34" ht="68" customHeight="1"/>
    <row r="35" ht="68" customHeight="1"/>
    <row r="36" ht="68" customHeight="1"/>
    <row r="37" ht="68" customHeight="1"/>
    <row r="38" ht="68" customHeight="1"/>
    <row r="39" ht="68" customHeight="1"/>
  </sheetData>
  <mergeCells count="34">
    <mergeCell ref="D19:G19"/>
    <mergeCell ref="O19:P19"/>
    <mergeCell ref="D20:G20"/>
    <mergeCell ref="O20:P20"/>
    <mergeCell ref="D16:G16"/>
    <mergeCell ref="O16:P16"/>
    <mergeCell ref="D17:G17"/>
    <mergeCell ref="O17:P17"/>
    <mergeCell ref="D18:G18"/>
    <mergeCell ref="O18:P18"/>
    <mergeCell ref="D13:G13"/>
    <mergeCell ref="O13:P13"/>
    <mergeCell ref="D14:G14"/>
    <mergeCell ref="O14:P14"/>
    <mergeCell ref="D15:G15"/>
    <mergeCell ref="O15:P15"/>
    <mergeCell ref="D10:G10"/>
    <mergeCell ref="O10:P10"/>
    <mergeCell ref="D11:G11"/>
    <mergeCell ref="O11:P11"/>
    <mergeCell ref="D12:G12"/>
    <mergeCell ref="O12:P12"/>
    <mergeCell ref="D7:G7"/>
    <mergeCell ref="O7:P7"/>
    <mergeCell ref="D8:G8"/>
    <mergeCell ref="O8:P8"/>
    <mergeCell ref="D9:G9"/>
    <mergeCell ref="O9:P9"/>
    <mergeCell ref="D4:G4"/>
    <mergeCell ref="O4:P4"/>
    <mergeCell ref="D5:G5"/>
    <mergeCell ref="O5:P5"/>
    <mergeCell ref="D6:G6"/>
    <mergeCell ref="O6:P6"/>
  </mergeCells>
  <conditionalFormatting sqref="F2">
    <cfRule type="containsText" dxfId="71" priority="11" operator="containsText" text="POSITIVE">
      <formula>NOT(ISERROR(SEARCH("POSITIVE",F2)))</formula>
    </cfRule>
    <cfRule type="containsText" dxfId="70" priority="12" operator="containsText" text="NEGATIVE">
      <formula>NOT(ISERROR(SEARCH("NEGATIVE",F2)))</formula>
    </cfRule>
  </conditionalFormatting>
  <conditionalFormatting sqref="G2">
    <cfRule type="containsText" dxfId="69" priority="7" operator="containsText" text="VERY HIGH">
      <formula>NOT(ISERROR(SEARCH("VERY HIGH",G2)))</formula>
    </cfRule>
  </conditionalFormatting>
  <conditionalFormatting sqref="H5:H20">
    <cfRule type="containsText" dxfId="68" priority="2" operator="containsText" text="HIGH">
      <formula>NOT(ISERROR(SEARCH("HIGH",H5)))</formula>
    </cfRule>
    <cfRule type="containsText" dxfId="67" priority="3" operator="containsText" text="VERY HIGH">
      <formula>NOT(ISERROR(SEARCH("VERY HIGH",H5)))</formula>
    </cfRule>
  </conditionalFormatting>
  <conditionalFormatting sqref="H2:N2">
    <cfRule type="containsText" dxfId="66" priority="1" operator="containsText" text="MODERATE">
      <formula>NOT(ISERROR(SEARCH("MODERATE",H2)))</formula>
    </cfRule>
    <cfRule type="containsText" dxfId="65" priority="4" operator="containsText" text="Very Low">
      <formula>NOT(ISERROR(SEARCH("Very Low",H2)))</formula>
    </cfRule>
    <cfRule type="containsText" dxfId="64" priority="5" operator="containsText" text="High">
      <formula>NOT(ISERROR(SEARCH("High",H2)))</formula>
    </cfRule>
    <cfRule type="containsText" dxfId="63" priority="6" operator="containsText" text="Very High">
      <formula>NOT(ISERROR(SEARCH("Very High",H2)))</formula>
    </cfRule>
  </conditionalFormatting>
  <conditionalFormatting sqref="O2:Q2">
    <cfRule type="containsText" dxfId="62" priority="8" operator="containsText" text="LOW">
      <formula>NOT(ISERROR(SEARCH("LOW",O2)))</formula>
    </cfRule>
    <cfRule type="containsText" dxfId="61" priority="9" operator="containsText" text="MODERATE">
      <formula>NOT(ISERROR(SEARCH("MODERATE",O2)))</formula>
    </cfRule>
    <cfRule type="containsText" dxfId="60" priority="10" operator="containsText" text="HIGh">
      <formula>NOT(ISERROR(SEARCH("HIGh",O2)))</formula>
    </cfRule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xr:uid="{CC115CDD-6499-8449-B208-68943B7305B6}">
          <x14:formula1>
            <xm:f>METHODOLOGY!$B$9:$B$13</xm:f>
          </x14:formula1>
          <xm:sqref>H5:H20</xm:sqref>
        </x14:dataValidation>
        <x14:dataValidation type="list" allowBlank="1" showInputMessage="1" showErrorMessage="1" xr:uid="{F70B13D5-ADE4-D148-930C-CF961D485ED1}">
          <x14:formula1>
            <xm:f>METHODOLOGY!$B$83:$B$88</xm:f>
          </x14:formula1>
          <xm:sqref>N2</xm:sqref>
        </x14:dataValidation>
        <x14:dataValidation type="list" allowBlank="1" showInputMessage="1" showErrorMessage="1" xr:uid="{07500792-598B-3F4D-AF0E-E3CD1C647931}">
          <x14:formula1>
            <xm:f>METHODOLOGY!$B$75:$B$80</xm:f>
          </x14:formula1>
          <xm:sqref>M2</xm:sqref>
        </x14:dataValidation>
        <x14:dataValidation type="list" allowBlank="1" showInputMessage="1" showErrorMessage="1" xr:uid="{995E0FEA-75B0-CE44-BEEE-16D2E3ED704F}">
          <x14:formula1>
            <xm:f>METHODOLOGY!$B$67:$B$72</xm:f>
          </x14:formula1>
          <xm:sqref>L2</xm:sqref>
        </x14:dataValidation>
        <x14:dataValidation type="list" allowBlank="1" showInputMessage="1" showErrorMessage="1" xr:uid="{2D811572-D56D-8B41-B248-14C22BF47C33}">
          <x14:formula1>
            <xm:f>METHODOLOGY!$B$59:$B$64</xm:f>
          </x14:formula1>
          <xm:sqref>K2</xm:sqref>
        </x14:dataValidation>
        <x14:dataValidation type="list" allowBlank="1" showInputMessage="1" showErrorMessage="1" xr:uid="{174534A7-2479-0446-8ABB-A3C757BB06B4}">
          <x14:formula1>
            <xm:f>METHODOLOGY!$B$35:$B$40</xm:f>
          </x14:formula1>
          <xm:sqref>J2</xm:sqref>
        </x14:dataValidation>
        <x14:dataValidation type="list" allowBlank="1" showInputMessage="1" showErrorMessage="1" xr:uid="{68DA9205-4229-5F48-A018-1F0D0C45FF09}">
          <x14:formula1>
            <xm:f>METHODOLOGY!$B$43:$B$48</xm:f>
          </x14:formula1>
          <xm:sqref>I2</xm:sqref>
        </x14:dataValidation>
        <x14:dataValidation type="list" allowBlank="1" showInputMessage="1" showErrorMessage="1" xr:uid="{412837A2-C120-A44F-AFB3-001E9C0756BC}">
          <x14:formula1>
            <xm:f>METHODOLOGY!$B$51:$B$56</xm:f>
          </x14:formula1>
          <xm:sqref>H2</xm:sqref>
        </x14:dataValidation>
        <x14:dataValidation type="list" allowBlank="1" showInputMessage="1" showErrorMessage="1" xr:uid="{D47F4097-D63D-B245-8491-071ECD24BDA5}">
          <x14:formula1>
            <xm:f>METHODOLOGY!$D$43:$D$48</xm:f>
          </x14:formula1>
          <xm:sqref>I3 I21:I1048576</xm:sqref>
        </x14:dataValidation>
        <x14:dataValidation type="list" allowBlank="1" showInputMessage="1" showErrorMessage="1" xr:uid="{C63B37CF-46E3-F046-8091-F6ADFF4BC282}">
          <x14:formula1>
            <xm:f>METHODOLOGY!$D$51:$D$56</xm:f>
          </x14:formula1>
          <xm:sqref>H3 H21:H1048576</xm:sqref>
        </x14:dataValidation>
        <x14:dataValidation type="list" allowBlank="1" showInputMessage="1" showErrorMessage="1" xr:uid="{774B1A9C-4176-8342-9C56-CC231804CFEC}">
          <x14:formula1>
            <xm:f>METHODOLOGY!$B$31:$B$32</xm:f>
          </x14:formula1>
          <xm:sqref>F2:F3 F21:F1048576</xm:sqref>
        </x14:dataValidation>
        <x14:dataValidation type="list" allowBlank="1" showInputMessage="1" showErrorMessage="1" xr:uid="{85682E83-1250-294E-B574-A4E53559D2FB}">
          <x14:formula1>
            <xm:f>METHODOLOGY!$D$9:$D$13</xm:f>
          </x14:formula1>
          <xm:sqref>G72:G1048576 G2:G3</xm:sqref>
        </x14:dataValidation>
        <x14:dataValidation type="list" allowBlank="1" showInputMessage="1" showErrorMessage="1" xr:uid="{5BD8301D-A00A-B346-9E32-F1A0A1690F93}">
          <x14:formula1>
            <xm:f>METHODOLOGY!$B$23:$B$28</xm:f>
          </x14:formula1>
          <xm:sqref>E2</xm:sqref>
        </x14:dataValidation>
      </x14:dataValidations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22B2A-2A28-3241-BCF3-1310C1DAAEEC}">
  <dimension ref="B1:S39"/>
  <sheetViews>
    <sheetView zoomScale="56" workbookViewId="0">
      <selection activeCell="B3" sqref="B3"/>
    </sheetView>
  </sheetViews>
  <sheetFormatPr baseColWidth="10" defaultRowHeight="19"/>
  <cols>
    <col min="1" max="1" width="1.83203125" customWidth="1"/>
    <col min="2" max="2" width="8" customWidth="1"/>
    <col min="3" max="3" width="31.1640625" customWidth="1"/>
    <col min="4" max="4" width="86" customWidth="1"/>
    <col min="5" max="5" width="26.83203125" customWidth="1"/>
    <col min="6" max="6" width="19.33203125" customWidth="1"/>
    <col min="7" max="7" width="19.1640625" customWidth="1"/>
    <col min="8" max="8" width="20.33203125" style="24" customWidth="1"/>
    <col min="9" max="11" width="17.83203125" customWidth="1"/>
    <col min="12" max="12" width="25" customWidth="1"/>
    <col min="13" max="13" width="25.5" customWidth="1"/>
    <col min="14" max="14" width="28.6640625" customWidth="1"/>
    <col min="15" max="15" width="35.6640625" customWidth="1"/>
    <col min="16" max="16" width="72.83203125" style="33" customWidth="1"/>
    <col min="17" max="17" width="7" style="31" hidden="1" customWidth="1"/>
    <col min="18" max="18" width="35" hidden="1" customWidth="1"/>
    <col min="19" max="19" width="24.6640625" hidden="1" customWidth="1"/>
    <col min="20" max="20" width="10.83203125" customWidth="1"/>
  </cols>
  <sheetData>
    <row r="1" spans="2:19" s="2" customFormat="1" ht="138" customHeight="1">
      <c r="B1" s="6" t="s">
        <v>99</v>
      </c>
      <c r="C1" s="6" t="s">
        <v>122</v>
      </c>
      <c r="D1" s="6" t="s">
        <v>1</v>
      </c>
      <c r="E1" s="6" t="s">
        <v>2</v>
      </c>
      <c r="F1" s="6" t="s">
        <v>54</v>
      </c>
      <c r="G1" s="6" t="s">
        <v>3</v>
      </c>
      <c r="H1" s="6" t="s">
        <v>62</v>
      </c>
      <c r="I1" s="6" t="s">
        <v>59</v>
      </c>
      <c r="J1" s="6" t="s">
        <v>61</v>
      </c>
      <c r="K1" s="6" t="s">
        <v>63</v>
      </c>
      <c r="L1" s="6" t="s">
        <v>64</v>
      </c>
      <c r="M1" s="6" t="s">
        <v>65</v>
      </c>
      <c r="N1" s="6" t="s">
        <v>66</v>
      </c>
      <c r="O1" s="6" t="s">
        <v>79</v>
      </c>
      <c r="P1" s="6" t="s">
        <v>121</v>
      </c>
      <c r="Q1" s="29"/>
    </row>
    <row r="2" spans="2:19" s="3" customFormat="1" ht="130" customHeight="1">
      <c r="B2" s="75">
        <v>26</v>
      </c>
      <c r="C2" s="4"/>
      <c r="D2" s="71"/>
      <c r="E2" s="72"/>
      <c r="F2" s="72"/>
      <c r="G2" s="72"/>
      <c r="H2" s="73"/>
      <c r="I2" s="73"/>
      <c r="J2" s="73"/>
      <c r="K2" s="73"/>
      <c r="L2" s="73"/>
      <c r="M2" s="73"/>
      <c r="N2" s="73"/>
      <c r="O2" s="73" t="str">
        <f>IF(S4="LOW",
    IF(S12&lt;4,"LOW",IF(S12&lt;=15,"MODERATE","HIGH")),
IF(S4="MODERATE",
    IF(S12&lt;11,"LOW",IF(S12&lt;=18,"MODERATE","HIGH")),
IF(S4="HIGH",
    IF(S12&lt;15,"LOW",IF(S12&lt;=20,"MODERATE","HIGH")),
"")))</f>
        <v>LOW</v>
      </c>
      <c r="P2" s="37"/>
      <c r="Q2" s="30"/>
    </row>
    <row r="3" spans="2:19" ht="8" customHeight="1">
      <c r="D3" s="7"/>
    </row>
    <row r="4" spans="2:19" s="2" customFormat="1" ht="81" customHeight="1">
      <c r="B4" s="6" t="s">
        <v>99</v>
      </c>
      <c r="C4" s="23" t="s">
        <v>131</v>
      </c>
      <c r="D4" s="62" t="s">
        <v>55</v>
      </c>
      <c r="E4" s="63"/>
      <c r="F4" s="63"/>
      <c r="G4" s="64"/>
      <c r="H4" s="23" t="s">
        <v>3</v>
      </c>
      <c r="I4" s="6" t="s">
        <v>96</v>
      </c>
      <c r="J4" s="6" t="s">
        <v>97</v>
      </c>
      <c r="K4" s="6" t="s">
        <v>98</v>
      </c>
      <c r="L4" s="6" t="s">
        <v>113</v>
      </c>
      <c r="M4" s="6" t="s">
        <v>114</v>
      </c>
      <c r="N4" s="23" t="s">
        <v>115</v>
      </c>
      <c r="O4" s="65" t="s">
        <v>118</v>
      </c>
      <c r="P4" s="66"/>
      <c r="Q4" s="29"/>
      <c r="R4" s="2" t="s">
        <v>95</v>
      </c>
      <c r="S4" s="2" t="str">
        <f>METHODOLOGY!C4</f>
        <v>Low</v>
      </c>
    </row>
    <row r="5" spans="2:19" s="7" customFormat="1" ht="125" customHeight="1">
      <c r="B5" s="8"/>
      <c r="C5" s="8"/>
      <c r="D5" s="61"/>
      <c r="E5" s="61"/>
      <c r="F5" s="61"/>
      <c r="G5" s="61"/>
      <c r="H5" s="34"/>
      <c r="I5" s="35">
        <v>0</v>
      </c>
      <c r="J5" s="36">
        <v>0</v>
      </c>
      <c r="K5" s="36">
        <f>I5*J5</f>
        <v>0</v>
      </c>
      <c r="L5" s="8"/>
      <c r="M5" s="8"/>
      <c r="N5" s="5" t="str">
        <f>IF(H5="VERY HIGH",R14,
IF(H5="HIGH",R15,
IF(H5="MEDIUM",R16,
IF(H5="LOW",R17,
IF(H5="VERY LOW",R18,"")))))</f>
        <v/>
      </c>
      <c r="O5" s="68"/>
      <c r="P5" s="68"/>
      <c r="Q5" s="32"/>
      <c r="R5" s="7" t="s">
        <v>81</v>
      </c>
      <c r="S5" s="7" t="str">
        <f>IF(H2="VERY HIGH",5,IF(H2="HIGH",4,IF(H2="MODERATE",3,IF(H2="LOW",2,IF(H2="VERY LOW",1,"")))))</f>
        <v/>
      </c>
    </row>
    <row r="6" spans="2:19" ht="125" customHeight="1">
      <c r="B6" s="9"/>
      <c r="C6" s="9"/>
      <c r="D6" s="61"/>
      <c r="E6" s="61"/>
      <c r="F6" s="61"/>
      <c r="G6" s="61"/>
      <c r="H6" s="34"/>
      <c r="I6" s="35"/>
      <c r="J6" s="36"/>
      <c r="K6" s="36"/>
      <c r="L6" s="9"/>
      <c r="M6" s="9"/>
      <c r="N6" s="5" t="str">
        <f>IF(H6="VERY HIGH",R14,
IF(H6="HIGH",R15,
IF(H6="MEDIUM",R16,
IF(H6="LOW",R17,
IF(H6="VERY LOW",R18,"")))))</f>
        <v/>
      </c>
      <c r="O6" s="67"/>
      <c r="P6" s="67"/>
      <c r="R6" t="s">
        <v>80</v>
      </c>
      <c r="S6" t="str">
        <f>IF(I2="VERY HIGH",5,IF(I2="HIGH",4,IF(I2="MODERATE",3,IF(I2="LOW",2,IF(I2="VERY LOW",1,"")))))</f>
        <v/>
      </c>
    </row>
    <row r="7" spans="2:19" ht="125" customHeight="1">
      <c r="B7" s="9"/>
      <c r="C7" s="9"/>
      <c r="D7" s="61"/>
      <c r="E7" s="61"/>
      <c r="F7" s="61"/>
      <c r="G7" s="61"/>
      <c r="H7" s="34"/>
      <c r="I7" s="35"/>
      <c r="J7" s="36"/>
      <c r="K7" s="36"/>
      <c r="L7" s="9"/>
      <c r="M7" s="36"/>
      <c r="N7" s="5" t="str">
        <f>IF(H7="VERY HIGH",R14,
IF(H7="HIGH",R15,
IF(H7="MEDIUM",R16,
IF(H7="LOW",R17,
IF(H7="VERY LOW",R18,"")))))</f>
        <v/>
      </c>
      <c r="O7" s="67"/>
      <c r="P7" s="67"/>
      <c r="R7" t="s">
        <v>82</v>
      </c>
      <c r="S7" t="str">
        <f>IF(J2="VERY HIGH",5,IF(J2="HIGH",4,IF(J2="MODERATE",3,IF(J2="LOW",2,IF(J2="VERY LOW",1,"")))))</f>
        <v/>
      </c>
    </row>
    <row r="8" spans="2:19" ht="125" customHeight="1">
      <c r="B8" s="9"/>
      <c r="C8" s="9"/>
      <c r="D8" s="61"/>
      <c r="E8" s="61"/>
      <c r="F8" s="61"/>
      <c r="G8" s="61"/>
      <c r="H8" s="34"/>
      <c r="I8" s="9"/>
      <c r="J8" s="54"/>
      <c r="K8" s="36"/>
      <c r="L8" s="36"/>
      <c r="M8" s="36"/>
      <c r="N8" s="5" t="str">
        <f>IF(H8="VERY HIGH",R14,
IF(H8="HIGH",R15,
IF(H8="MEDIUM",R16,
IF(H8="LOW",R17,
IF(H8="VERY LOW",R18,"")))))</f>
        <v/>
      </c>
      <c r="O8" s="67"/>
      <c r="P8" s="67"/>
      <c r="R8" t="s">
        <v>83</v>
      </c>
      <c r="S8" t="str">
        <f>IF(K2="VERY HIGH",5,IF(K2="HIGH",4,IF(K2="MODERATE",3,IF(K2="LOW",2,IF(K2="VERY LOW",1,"")))))</f>
        <v/>
      </c>
    </row>
    <row r="9" spans="2:19" ht="125" customHeight="1">
      <c r="B9" s="9"/>
      <c r="C9" s="9"/>
      <c r="D9" s="61"/>
      <c r="E9" s="61"/>
      <c r="F9" s="61"/>
      <c r="G9" s="61"/>
      <c r="H9" s="34"/>
      <c r="I9" s="50" t="str">
        <f>IF(H9="VERY HIGH",R17,
IF(H9="HIGH",R18,
IF(H9="MEDIUM",R19,
IF(H9="LOW",R20,
IF(H9="VERY LOW",R21,"")))))</f>
        <v/>
      </c>
      <c r="J9" s="51"/>
      <c r="K9" s="35"/>
      <c r="L9" s="36"/>
      <c r="M9" s="36"/>
      <c r="N9" s="34"/>
      <c r="O9" s="69"/>
      <c r="P9" s="70"/>
      <c r="R9" t="s">
        <v>84</v>
      </c>
      <c r="S9" t="str">
        <f>IF(L2="VERY HIGH",5,IF(L2="HIGH",4,IF(L2="MODERATE",3,IF(L2="LOW",2,IF(L2="VERY LOW",1,"")))))</f>
        <v/>
      </c>
    </row>
    <row r="10" spans="2:19" ht="125" customHeight="1">
      <c r="B10" s="9"/>
      <c r="C10" s="9"/>
      <c r="D10" s="61"/>
      <c r="E10" s="61"/>
      <c r="F10" s="61"/>
      <c r="G10" s="61"/>
      <c r="H10" s="34"/>
      <c r="I10" s="50" t="str">
        <f>IF(H10="VERY HIGH",R17,
IF(H10="HIGH",R18,
IF(H10="MEDIUM",R19,
IF(H10="LOW",R20,
IF(H10="VERY LOW",R21,"")))))</f>
        <v/>
      </c>
      <c r="J10" s="51"/>
      <c r="K10" s="35"/>
      <c r="L10" s="36"/>
      <c r="M10" s="36"/>
      <c r="N10" s="34"/>
      <c r="O10" s="69"/>
      <c r="P10" s="70"/>
      <c r="R10" t="s">
        <v>85</v>
      </c>
      <c r="S10" t="str">
        <f>IF(M2="VERY HIGH",5,IF(M2="HIGH",4,IF(M2="MODERATE",3,IF(M2="LOW",2,IF(M2="VERY LOW",1,"")))))</f>
        <v/>
      </c>
    </row>
    <row r="11" spans="2:19" ht="125" customHeight="1">
      <c r="B11" s="9"/>
      <c r="C11" s="9"/>
      <c r="D11" s="61"/>
      <c r="E11" s="61"/>
      <c r="F11" s="61"/>
      <c r="G11" s="61"/>
      <c r="H11" s="34"/>
      <c r="I11" s="52"/>
      <c r="J11" s="53"/>
      <c r="K11" s="35"/>
      <c r="L11" s="36"/>
      <c r="M11" s="36"/>
      <c r="N11" s="34"/>
      <c r="O11" s="69"/>
      <c r="P11" s="70"/>
      <c r="R11" t="s">
        <v>86</v>
      </c>
      <c r="S11" t="str">
        <f>IF(N2="VERY HIGH",5,IF(N2="HIGH",4,IF(N2="MODERATE",3,IF(N2="LOW",2,IF(N2="VERY LOW",1,"")))))</f>
        <v/>
      </c>
    </row>
    <row r="12" spans="2:19" ht="125" customHeight="1">
      <c r="B12" s="9"/>
      <c r="C12" s="9"/>
      <c r="D12" s="61"/>
      <c r="E12" s="61"/>
      <c r="F12" s="61"/>
      <c r="G12" s="61"/>
      <c r="H12" s="34"/>
      <c r="I12" s="52"/>
      <c r="J12" s="53"/>
      <c r="K12" s="35"/>
      <c r="L12" s="36"/>
      <c r="M12" s="36"/>
      <c r="N12" s="34"/>
      <c r="O12" s="69"/>
      <c r="P12" s="70"/>
      <c r="R12" t="s">
        <v>87</v>
      </c>
      <c r="S12">
        <f>SUM(S5:S11)</f>
        <v>0</v>
      </c>
    </row>
    <row r="13" spans="2:19" ht="125" customHeight="1">
      <c r="B13" s="9"/>
      <c r="C13" s="9"/>
      <c r="D13" s="61"/>
      <c r="E13" s="61"/>
      <c r="F13" s="61"/>
      <c r="G13" s="61"/>
      <c r="H13" s="34"/>
      <c r="I13" s="52"/>
      <c r="J13" s="53"/>
      <c r="K13" s="35"/>
      <c r="L13" s="36"/>
      <c r="M13" s="36"/>
      <c r="N13" s="34"/>
      <c r="O13" s="69"/>
      <c r="P13" s="70"/>
      <c r="R13" t="s">
        <v>116</v>
      </c>
    </row>
    <row r="14" spans="2:19" ht="125" customHeight="1">
      <c r="B14" s="9"/>
      <c r="C14" s="9"/>
      <c r="D14" s="61"/>
      <c r="E14" s="61"/>
      <c r="F14" s="61"/>
      <c r="G14" s="61"/>
      <c r="H14" s="34"/>
      <c r="I14" s="52"/>
      <c r="J14" s="53"/>
      <c r="K14" s="35"/>
      <c r="L14" s="36"/>
      <c r="M14" s="36"/>
      <c r="N14" s="34"/>
      <c r="O14" s="69"/>
      <c r="P14" s="70"/>
      <c r="R14" s="1" t="str">
        <f>METHODOLOGY!C16</f>
        <v>Immediately elevate to senior leadership, implement active mitigation measures, and monitor continuously with frequent status reviews and trigger tracking.</v>
      </c>
      <c r="S14" s="1"/>
    </row>
    <row r="15" spans="2:19" ht="125" customHeight="1">
      <c r="B15" s="9"/>
      <c r="C15" s="9"/>
      <c r="D15" s="61"/>
      <c r="E15" s="61"/>
      <c r="F15" s="61"/>
      <c r="G15" s="61"/>
      <c r="H15" s="34"/>
      <c r="I15" s="52"/>
      <c r="J15" s="53"/>
      <c r="K15" s="35"/>
      <c r="L15" s="36"/>
      <c r="M15" s="36"/>
      <c r="N15" s="34"/>
      <c r="O15" s="69"/>
      <c r="P15" s="70"/>
      <c r="R15" s="28" t="str">
        <f>METHODOLOGY!C17</f>
        <v>Implement defined mitigation actions, and review regularly with scheduled monitoring and trigger checks.</v>
      </c>
      <c r="S15" s="28"/>
    </row>
    <row r="16" spans="2:19" ht="125" customHeight="1">
      <c r="B16" s="9"/>
      <c r="C16" s="9"/>
      <c r="D16" s="61"/>
      <c r="E16" s="61"/>
      <c r="F16" s="61"/>
      <c r="G16" s="61"/>
      <c r="H16" s="34"/>
      <c r="I16" s="52"/>
      <c r="J16" s="53"/>
      <c r="K16" s="35"/>
      <c r="L16" s="36"/>
      <c r="M16" s="36"/>
      <c r="N16" s="34"/>
      <c r="O16" s="69"/>
      <c r="P16" s="70"/>
      <c r="R16" s="28" t="str">
        <f>METHODOLOGY!C18</f>
        <v>Track through normal project reporting cycles, confirm assumptions periodically, and prepare contingency actions if conditions begin to change.</v>
      </c>
      <c r="S16" s="28"/>
    </row>
    <row r="17" spans="2:19" ht="125" customHeight="1">
      <c r="B17" s="9"/>
      <c r="C17" s="9"/>
      <c r="D17" s="61"/>
      <c r="E17" s="61"/>
      <c r="F17" s="61"/>
      <c r="G17" s="61"/>
      <c r="H17" s="34"/>
      <c r="I17" s="52"/>
      <c r="J17" s="53"/>
      <c r="K17" s="35"/>
      <c r="L17" s="36"/>
      <c r="M17" s="36"/>
      <c r="N17" s="34"/>
      <c r="O17" s="69"/>
      <c r="P17" s="70"/>
      <c r="R17" s="28" t="str">
        <f>METHODOLOGY!C19</f>
        <v>Document and monitor during routine project reviews with no immediate mitigation required.</v>
      </c>
      <c r="S17" s="28"/>
    </row>
    <row r="18" spans="2:19" ht="125" customHeight="1">
      <c r="B18" s="9"/>
      <c r="C18" s="9"/>
      <c r="D18" s="61"/>
      <c r="E18" s="61"/>
      <c r="F18" s="61"/>
      <c r="G18" s="61"/>
      <c r="H18" s="34"/>
      <c r="I18" s="52"/>
      <c r="J18" s="53"/>
      <c r="K18" s="35"/>
      <c r="L18" s="36"/>
      <c r="M18" s="36"/>
      <c r="N18" s="34"/>
      <c r="O18" s="69"/>
      <c r="P18" s="70"/>
      <c r="R18" s="28" t="str">
        <f>METHODOLOGY!C20</f>
        <v>Record for awareness and reassess only if project conditions change or new information emerges.</v>
      </c>
      <c r="S18" s="28"/>
    </row>
    <row r="19" spans="2:19" ht="125" customHeight="1">
      <c r="B19" s="9"/>
      <c r="C19" s="9"/>
      <c r="D19" s="61"/>
      <c r="E19" s="61"/>
      <c r="F19" s="61"/>
      <c r="G19" s="61"/>
      <c r="H19" s="34"/>
      <c r="I19" s="52"/>
      <c r="J19" s="53"/>
      <c r="K19" s="35"/>
      <c r="L19" s="36"/>
      <c r="M19" s="36"/>
      <c r="N19" s="34"/>
      <c r="O19" s="69"/>
      <c r="P19" s="70"/>
    </row>
    <row r="20" spans="2:19" ht="125" customHeight="1">
      <c r="B20" s="9"/>
      <c r="C20" s="9"/>
      <c r="D20" s="61"/>
      <c r="E20" s="61"/>
      <c r="F20" s="61"/>
      <c r="G20" s="61"/>
      <c r="H20" s="34"/>
      <c r="I20" s="52"/>
      <c r="J20" s="53"/>
      <c r="K20" s="35"/>
      <c r="L20" s="36"/>
      <c r="M20" s="36"/>
      <c r="N20" s="34"/>
      <c r="O20" s="69"/>
      <c r="P20" s="70"/>
    </row>
    <row r="21" spans="2:19" ht="68" customHeight="1"/>
    <row r="22" spans="2:19" ht="68" customHeight="1"/>
    <row r="23" spans="2:19" ht="68" customHeight="1"/>
    <row r="24" spans="2:19" ht="68" customHeight="1"/>
    <row r="25" spans="2:19" ht="68" customHeight="1"/>
    <row r="26" spans="2:19" ht="68" customHeight="1"/>
    <row r="27" spans="2:19" ht="68" customHeight="1"/>
    <row r="28" spans="2:19" ht="68" customHeight="1"/>
    <row r="29" spans="2:19" ht="68" customHeight="1"/>
    <row r="30" spans="2:19" ht="68" customHeight="1"/>
    <row r="31" spans="2:19" ht="68" customHeight="1"/>
    <row r="32" spans="2:19" ht="68" customHeight="1"/>
    <row r="33" ht="68" customHeight="1"/>
    <row r="34" ht="68" customHeight="1"/>
    <row r="35" ht="68" customHeight="1"/>
    <row r="36" ht="68" customHeight="1"/>
    <row r="37" ht="68" customHeight="1"/>
    <row r="38" ht="68" customHeight="1"/>
    <row r="39" ht="68" customHeight="1"/>
  </sheetData>
  <mergeCells count="34">
    <mergeCell ref="D19:G19"/>
    <mergeCell ref="O19:P19"/>
    <mergeCell ref="D20:G20"/>
    <mergeCell ref="O20:P20"/>
    <mergeCell ref="D16:G16"/>
    <mergeCell ref="O16:P16"/>
    <mergeCell ref="D17:G17"/>
    <mergeCell ref="O17:P17"/>
    <mergeCell ref="D18:G18"/>
    <mergeCell ref="O18:P18"/>
    <mergeCell ref="D13:G13"/>
    <mergeCell ref="O13:P13"/>
    <mergeCell ref="D14:G14"/>
    <mergeCell ref="O14:P14"/>
    <mergeCell ref="D15:G15"/>
    <mergeCell ref="O15:P15"/>
    <mergeCell ref="D10:G10"/>
    <mergeCell ref="O10:P10"/>
    <mergeCell ref="D11:G11"/>
    <mergeCell ref="O11:P11"/>
    <mergeCell ref="D12:G12"/>
    <mergeCell ref="O12:P12"/>
    <mergeCell ref="D7:G7"/>
    <mergeCell ref="O7:P7"/>
    <mergeCell ref="D8:G8"/>
    <mergeCell ref="O8:P8"/>
    <mergeCell ref="D9:G9"/>
    <mergeCell ref="O9:P9"/>
    <mergeCell ref="D4:G4"/>
    <mergeCell ref="O4:P4"/>
    <mergeCell ref="D5:G5"/>
    <mergeCell ref="O5:P5"/>
    <mergeCell ref="D6:G6"/>
    <mergeCell ref="O6:P6"/>
  </mergeCells>
  <conditionalFormatting sqref="F2">
    <cfRule type="containsText" dxfId="59" priority="11" operator="containsText" text="POSITIVE">
      <formula>NOT(ISERROR(SEARCH("POSITIVE",F2)))</formula>
    </cfRule>
    <cfRule type="containsText" dxfId="58" priority="12" operator="containsText" text="NEGATIVE">
      <formula>NOT(ISERROR(SEARCH("NEGATIVE",F2)))</formula>
    </cfRule>
  </conditionalFormatting>
  <conditionalFormatting sqref="G2">
    <cfRule type="containsText" dxfId="57" priority="7" operator="containsText" text="VERY HIGH">
      <formula>NOT(ISERROR(SEARCH("VERY HIGH",G2)))</formula>
    </cfRule>
  </conditionalFormatting>
  <conditionalFormatting sqref="H5:H20">
    <cfRule type="containsText" dxfId="56" priority="2" operator="containsText" text="HIGH">
      <formula>NOT(ISERROR(SEARCH("HIGH",H5)))</formula>
    </cfRule>
    <cfRule type="containsText" dxfId="55" priority="3" operator="containsText" text="VERY HIGH">
      <formula>NOT(ISERROR(SEARCH("VERY HIGH",H5)))</formula>
    </cfRule>
  </conditionalFormatting>
  <conditionalFormatting sqref="H2:N2">
    <cfRule type="containsText" dxfId="54" priority="1" operator="containsText" text="MODERATE">
      <formula>NOT(ISERROR(SEARCH("MODERATE",H2)))</formula>
    </cfRule>
    <cfRule type="containsText" dxfId="53" priority="4" operator="containsText" text="Very Low">
      <formula>NOT(ISERROR(SEARCH("Very Low",H2)))</formula>
    </cfRule>
    <cfRule type="containsText" dxfId="52" priority="5" operator="containsText" text="High">
      <formula>NOT(ISERROR(SEARCH("High",H2)))</formula>
    </cfRule>
    <cfRule type="containsText" dxfId="51" priority="6" operator="containsText" text="Very High">
      <formula>NOT(ISERROR(SEARCH("Very High",H2)))</formula>
    </cfRule>
  </conditionalFormatting>
  <conditionalFormatting sqref="O2:Q2">
    <cfRule type="containsText" dxfId="50" priority="8" operator="containsText" text="LOW">
      <formula>NOT(ISERROR(SEARCH("LOW",O2)))</formula>
    </cfRule>
    <cfRule type="containsText" dxfId="49" priority="9" operator="containsText" text="MODERATE">
      <formula>NOT(ISERROR(SEARCH("MODERATE",O2)))</formula>
    </cfRule>
    <cfRule type="containsText" dxfId="48" priority="10" operator="containsText" text="HIGh">
      <formula>NOT(ISERROR(SEARCH("HIGh",O2)))</formula>
    </cfRule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xr:uid="{36399E91-9EB0-1E4A-960C-A42B77995C9C}">
          <x14:formula1>
            <xm:f>METHODOLOGY!$B$9:$B$13</xm:f>
          </x14:formula1>
          <xm:sqref>H5:H20</xm:sqref>
        </x14:dataValidation>
        <x14:dataValidation type="list" allowBlank="1" showInputMessage="1" showErrorMessage="1" xr:uid="{81B03632-31EA-3943-A70B-9A7C6C062A3A}">
          <x14:formula1>
            <xm:f>METHODOLOGY!$B$83:$B$88</xm:f>
          </x14:formula1>
          <xm:sqref>N2</xm:sqref>
        </x14:dataValidation>
        <x14:dataValidation type="list" allowBlank="1" showInputMessage="1" showErrorMessage="1" xr:uid="{B224A07F-2783-AF4E-B71A-F756F59BE5BB}">
          <x14:formula1>
            <xm:f>METHODOLOGY!$B$75:$B$80</xm:f>
          </x14:formula1>
          <xm:sqref>M2</xm:sqref>
        </x14:dataValidation>
        <x14:dataValidation type="list" allowBlank="1" showInputMessage="1" showErrorMessage="1" xr:uid="{50FA5D02-D76C-9049-8EC9-2F03011C7775}">
          <x14:formula1>
            <xm:f>METHODOLOGY!$B$67:$B$72</xm:f>
          </x14:formula1>
          <xm:sqref>L2</xm:sqref>
        </x14:dataValidation>
        <x14:dataValidation type="list" allowBlank="1" showInputMessage="1" showErrorMessage="1" xr:uid="{E0B093E0-4DE0-974E-9FAF-E2A596CD029F}">
          <x14:formula1>
            <xm:f>METHODOLOGY!$B$59:$B$64</xm:f>
          </x14:formula1>
          <xm:sqref>K2</xm:sqref>
        </x14:dataValidation>
        <x14:dataValidation type="list" allowBlank="1" showInputMessage="1" showErrorMessage="1" xr:uid="{B4D7028C-3C0D-B54E-BAD9-6B008720E3CA}">
          <x14:formula1>
            <xm:f>METHODOLOGY!$B$35:$B$40</xm:f>
          </x14:formula1>
          <xm:sqref>J2</xm:sqref>
        </x14:dataValidation>
        <x14:dataValidation type="list" allowBlank="1" showInputMessage="1" showErrorMessage="1" xr:uid="{865C7640-8A2E-0E45-973A-86612F751814}">
          <x14:formula1>
            <xm:f>METHODOLOGY!$B$43:$B$48</xm:f>
          </x14:formula1>
          <xm:sqref>I2</xm:sqref>
        </x14:dataValidation>
        <x14:dataValidation type="list" allowBlank="1" showInputMessage="1" showErrorMessage="1" xr:uid="{D4E49322-49A8-244D-AF5D-1AF0DD791DEF}">
          <x14:formula1>
            <xm:f>METHODOLOGY!$B$51:$B$56</xm:f>
          </x14:formula1>
          <xm:sqref>H2</xm:sqref>
        </x14:dataValidation>
        <x14:dataValidation type="list" allowBlank="1" showInputMessage="1" showErrorMessage="1" xr:uid="{6EBAB8FD-4D25-6C41-AAAB-AD8046E2853F}">
          <x14:formula1>
            <xm:f>METHODOLOGY!$D$43:$D$48</xm:f>
          </x14:formula1>
          <xm:sqref>I3 I21:I1048576</xm:sqref>
        </x14:dataValidation>
        <x14:dataValidation type="list" allowBlank="1" showInputMessage="1" showErrorMessage="1" xr:uid="{55868448-69FD-8C44-BF38-75B90A84754B}">
          <x14:formula1>
            <xm:f>METHODOLOGY!$D$51:$D$56</xm:f>
          </x14:formula1>
          <xm:sqref>H3 H21:H1048576</xm:sqref>
        </x14:dataValidation>
        <x14:dataValidation type="list" allowBlank="1" showInputMessage="1" showErrorMessage="1" xr:uid="{E03782CB-3C99-E448-AB3F-A0F34300F3AE}">
          <x14:formula1>
            <xm:f>METHODOLOGY!$B$31:$B$32</xm:f>
          </x14:formula1>
          <xm:sqref>F2:F3 F21:F1048576</xm:sqref>
        </x14:dataValidation>
        <x14:dataValidation type="list" allowBlank="1" showInputMessage="1" showErrorMessage="1" xr:uid="{8D06A470-1E2D-6D47-B1EA-779EAD6B3628}">
          <x14:formula1>
            <xm:f>METHODOLOGY!$D$9:$D$13</xm:f>
          </x14:formula1>
          <xm:sqref>G72:G1048576 G2:G3</xm:sqref>
        </x14:dataValidation>
        <x14:dataValidation type="list" allowBlank="1" showInputMessage="1" showErrorMessage="1" xr:uid="{7D4B3F40-B3B7-4442-9867-BB16092CE774}">
          <x14:formula1>
            <xm:f>METHODOLOGY!$B$23:$B$28</xm:f>
          </x14:formula1>
          <xm:sqref>E2</xm:sqref>
        </x14:dataValidation>
      </x14:dataValidations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84F7C-DD85-3D49-9630-5A31869EEE40}">
  <dimension ref="B1:S39"/>
  <sheetViews>
    <sheetView zoomScale="56" workbookViewId="0">
      <selection activeCell="B3" sqref="B3"/>
    </sheetView>
  </sheetViews>
  <sheetFormatPr baseColWidth="10" defaultRowHeight="19"/>
  <cols>
    <col min="1" max="1" width="1.83203125" customWidth="1"/>
    <col min="2" max="2" width="8" customWidth="1"/>
    <col min="3" max="3" width="31.1640625" customWidth="1"/>
    <col min="4" max="4" width="86" customWidth="1"/>
    <col min="5" max="5" width="26.83203125" customWidth="1"/>
    <col min="6" max="6" width="19.33203125" customWidth="1"/>
    <col min="7" max="7" width="19.1640625" customWidth="1"/>
    <col min="8" max="8" width="20.33203125" style="24" customWidth="1"/>
    <col min="9" max="11" width="17.83203125" customWidth="1"/>
    <col min="12" max="12" width="25" customWidth="1"/>
    <col min="13" max="13" width="25.5" customWidth="1"/>
    <col min="14" max="14" width="28.6640625" customWidth="1"/>
    <col min="15" max="15" width="35.6640625" customWidth="1"/>
    <col min="16" max="16" width="72.83203125" style="33" customWidth="1"/>
    <col min="17" max="17" width="7" style="31" hidden="1" customWidth="1"/>
    <col min="18" max="18" width="35" hidden="1" customWidth="1"/>
    <col min="19" max="19" width="24.6640625" hidden="1" customWidth="1"/>
    <col min="20" max="20" width="10.83203125" customWidth="1"/>
  </cols>
  <sheetData>
    <row r="1" spans="2:19" s="2" customFormat="1" ht="138" customHeight="1">
      <c r="B1" s="6" t="s">
        <v>99</v>
      </c>
      <c r="C1" s="6" t="s">
        <v>122</v>
      </c>
      <c r="D1" s="6" t="s">
        <v>1</v>
      </c>
      <c r="E1" s="6" t="s">
        <v>2</v>
      </c>
      <c r="F1" s="6" t="s">
        <v>54</v>
      </c>
      <c r="G1" s="6" t="s">
        <v>3</v>
      </c>
      <c r="H1" s="6" t="s">
        <v>62</v>
      </c>
      <c r="I1" s="6" t="s">
        <v>59</v>
      </c>
      <c r="J1" s="6" t="s">
        <v>61</v>
      </c>
      <c r="K1" s="6" t="s">
        <v>63</v>
      </c>
      <c r="L1" s="6" t="s">
        <v>64</v>
      </c>
      <c r="M1" s="6" t="s">
        <v>65</v>
      </c>
      <c r="N1" s="6" t="s">
        <v>66</v>
      </c>
      <c r="O1" s="6" t="s">
        <v>79</v>
      </c>
      <c r="P1" s="6" t="s">
        <v>121</v>
      </c>
      <c r="Q1" s="29"/>
    </row>
    <row r="2" spans="2:19" s="3" customFormat="1" ht="130" customHeight="1">
      <c r="B2" s="75">
        <v>27</v>
      </c>
      <c r="C2" s="4"/>
      <c r="D2" s="71"/>
      <c r="E2" s="72"/>
      <c r="F2" s="72"/>
      <c r="G2" s="72"/>
      <c r="H2" s="73"/>
      <c r="I2" s="73"/>
      <c r="J2" s="73"/>
      <c r="K2" s="73"/>
      <c r="L2" s="73"/>
      <c r="M2" s="73"/>
      <c r="N2" s="73"/>
      <c r="O2" s="73" t="str">
        <f>IF(S4="LOW",
    IF(S12&lt;4,"LOW",IF(S12&lt;=15,"MODERATE","HIGH")),
IF(S4="MODERATE",
    IF(S12&lt;11,"LOW",IF(S12&lt;=18,"MODERATE","HIGH")),
IF(S4="HIGH",
    IF(S12&lt;15,"LOW",IF(S12&lt;=20,"MODERATE","HIGH")),
"")))</f>
        <v>LOW</v>
      </c>
      <c r="P2" s="37"/>
      <c r="Q2" s="30"/>
    </row>
    <row r="3" spans="2:19" ht="8" customHeight="1">
      <c r="D3" s="7"/>
    </row>
    <row r="4" spans="2:19" s="2" customFormat="1" ht="81" customHeight="1">
      <c r="B4" s="6" t="s">
        <v>99</v>
      </c>
      <c r="C4" s="23" t="s">
        <v>131</v>
      </c>
      <c r="D4" s="62" t="s">
        <v>55</v>
      </c>
      <c r="E4" s="63"/>
      <c r="F4" s="63"/>
      <c r="G4" s="64"/>
      <c r="H4" s="23" t="s">
        <v>3</v>
      </c>
      <c r="I4" s="6" t="s">
        <v>96</v>
      </c>
      <c r="J4" s="6" t="s">
        <v>97</v>
      </c>
      <c r="K4" s="6" t="s">
        <v>98</v>
      </c>
      <c r="L4" s="6" t="s">
        <v>113</v>
      </c>
      <c r="M4" s="6" t="s">
        <v>114</v>
      </c>
      <c r="N4" s="23" t="s">
        <v>115</v>
      </c>
      <c r="O4" s="65" t="s">
        <v>118</v>
      </c>
      <c r="P4" s="66"/>
      <c r="Q4" s="29"/>
      <c r="R4" s="2" t="s">
        <v>95</v>
      </c>
      <c r="S4" s="2" t="str">
        <f>METHODOLOGY!C4</f>
        <v>Low</v>
      </c>
    </row>
    <row r="5" spans="2:19" s="7" customFormat="1" ht="125" customHeight="1">
      <c r="B5" s="8"/>
      <c r="C5" s="8"/>
      <c r="D5" s="61"/>
      <c r="E5" s="61"/>
      <c r="F5" s="61"/>
      <c r="G5" s="61"/>
      <c r="H5" s="34"/>
      <c r="I5" s="35">
        <v>0</v>
      </c>
      <c r="J5" s="36">
        <v>0</v>
      </c>
      <c r="K5" s="36">
        <f>I5*J5</f>
        <v>0</v>
      </c>
      <c r="L5" s="8"/>
      <c r="M5" s="8"/>
      <c r="N5" s="5" t="str">
        <f>IF(H5="VERY HIGH",R14,
IF(H5="HIGH",R15,
IF(H5="MEDIUM",R16,
IF(H5="LOW",R17,
IF(H5="VERY LOW",R18,"")))))</f>
        <v/>
      </c>
      <c r="O5" s="68"/>
      <c r="P5" s="68"/>
      <c r="Q5" s="32"/>
      <c r="R5" s="7" t="s">
        <v>81</v>
      </c>
      <c r="S5" s="7" t="str">
        <f>IF(H2="VERY HIGH",5,IF(H2="HIGH",4,IF(H2="MODERATE",3,IF(H2="LOW",2,IF(H2="VERY LOW",1,"")))))</f>
        <v/>
      </c>
    </row>
    <row r="6" spans="2:19" ht="125" customHeight="1">
      <c r="B6" s="9"/>
      <c r="C6" s="9"/>
      <c r="D6" s="61"/>
      <c r="E6" s="61"/>
      <c r="F6" s="61"/>
      <c r="G6" s="61"/>
      <c r="H6" s="34"/>
      <c r="I6" s="35"/>
      <c r="J6" s="36"/>
      <c r="K6" s="36"/>
      <c r="L6" s="9"/>
      <c r="M6" s="9"/>
      <c r="N6" s="5" t="str">
        <f>IF(H6="VERY HIGH",R14,
IF(H6="HIGH",R15,
IF(H6="MEDIUM",R16,
IF(H6="LOW",R17,
IF(H6="VERY LOW",R18,"")))))</f>
        <v/>
      </c>
      <c r="O6" s="67"/>
      <c r="P6" s="67"/>
      <c r="R6" t="s">
        <v>80</v>
      </c>
      <c r="S6" t="str">
        <f>IF(I2="VERY HIGH",5,IF(I2="HIGH",4,IF(I2="MODERATE",3,IF(I2="LOW",2,IF(I2="VERY LOW",1,"")))))</f>
        <v/>
      </c>
    </row>
    <row r="7" spans="2:19" ht="125" customHeight="1">
      <c r="B7" s="9"/>
      <c r="C7" s="9"/>
      <c r="D7" s="61"/>
      <c r="E7" s="61"/>
      <c r="F7" s="61"/>
      <c r="G7" s="61"/>
      <c r="H7" s="34"/>
      <c r="I7" s="35"/>
      <c r="J7" s="36"/>
      <c r="K7" s="36"/>
      <c r="L7" s="9"/>
      <c r="M7" s="36"/>
      <c r="N7" s="5" t="str">
        <f>IF(H7="VERY HIGH",R14,
IF(H7="HIGH",R15,
IF(H7="MEDIUM",R16,
IF(H7="LOW",R17,
IF(H7="VERY LOW",R18,"")))))</f>
        <v/>
      </c>
      <c r="O7" s="67"/>
      <c r="P7" s="67"/>
      <c r="R7" t="s">
        <v>82</v>
      </c>
      <c r="S7" t="str">
        <f>IF(J2="VERY HIGH",5,IF(J2="HIGH",4,IF(J2="MODERATE",3,IF(J2="LOW",2,IF(J2="VERY LOW",1,"")))))</f>
        <v/>
      </c>
    </row>
    <row r="8" spans="2:19" ht="125" customHeight="1">
      <c r="B8" s="9"/>
      <c r="C8" s="9"/>
      <c r="D8" s="61"/>
      <c r="E8" s="61"/>
      <c r="F8" s="61"/>
      <c r="G8" s="61"/>
      <c r="H8" s="34"/>
      <c r="I8" s="9"/>
      <c r="J8" s="54"/>
      <c r="K8" s="36"/>
      <c r="L8" s="36"/>
      <c r="M8" s="36"/>
      <c r="N8" s="5" t="str">
        <f>IF(H8="VERY HIGH",R14,
IF(H8="HIGH",R15,
IF(H8="MEDIUM",R16,
IF(H8="LOW",R17,
IF(H8="VERY LOW",R18,"")))))</f>
        <v/>
      </c>
      <c r="O8" s="67"/>
      <c r="P8" s="67"/>
      <c r="R8" t="s">
        <v>83</v>
      </c>
      <c r="S8" t="str">
        <f>IF(K2="VERY HIGH",5,IF(K2="HIGH",4,IF(K2="MODERATE",3,IF(K2="LOW",2,IF(K2="VERY LOW",1,"")))))</f>
        <v/>
      </c>
    </row>
    <row r="9" spans="2:19" ht="125" customHeight="1">
      <c r="B9" s="9"/>
      <c r="C9" s="9"/>
      <c r="D9" s="61"/>
      <c r="E9" s="61"/>
      <c r="F9" s="61"/>
      <c r="G9" s="61"/>
      <c r="H9" s="34"/>
      <c r="I9" s="50" t="str">
        <f>IF(H9="VERY HIGH",R17,
IF(H9="HIGH",R18,
IF(H9="MEDIUM",R19,
IF(H9="LOW",R20,
IF(H9="VERY LOW",R21,"")))))</f>
        <v/>
      </c>
      <c r="J9" s="51"/>
      <c r="K9" s="35"/>
      <c r="L9" s="36"/>
      <c r="M9" s="36"/>
      <c r="N9" s="34"/>
      <c r="O9" s="69"/>
      <c r="P9" s="70"/>
      <c r="R9" t="s">
        <v>84</v>
      </c>
      <c r="S9" t="str">
        <f>IF(L2="VERY HIGH",5,IF(L2="HIGH",4,IF(L2="MODERATE",3,IF(L2="LOW",2,IF(L2="VERY LOW",1,"")))))</f>
        <v/>
      </c>
    </row>
    <row r="10" spans="2:19" ht="125" customHeight="1">
      <c r="B10" s="9"/>
      <c r="C10" s="9"/>
      <c r="D10" s="61"/>
      <c r="E10" s="61"/>
      <c r="F10" s="61"/>
      <c r="G10" s="61"/>
      <c r="H10" s="34"/>
      <c r="I10" s="50" t="str">
        <f>IF(H10="VERY HIGH",R17,
IF(H10="HIGH",R18,
IF(H10="MEDIUM",R19,
IF(H10="LOW",R20,
IF(H10="VERY LOW",R21,"")))))</f>
        <v/>
      </c>
      <c r="J10" s="51"/>
      <c r="K10" s="35"/>
      <c r="L10" s="36"/>
      <c r="M10" s="36"/>
      <c r="N10" s="34"/>
      <c r="O10" s="69"/>
      <c r="P10" s="70"/>
      <c r="R10" t="s">
        <v>85</v>
      </c>
      <c r="S10" t="str">
        <f>IF(M2="VERY HIGH",5,IF(M2="HIGH",4,IF(M2="MODERATE",3,IF(M2="LOW",2,IF(M2="VERY LOW",1,"")))))</f>
        <v/>
      </c>
    </row>
    <row r="11" spans="2:19" ht="125" customHeight="1">
      <c r="B11" s="9"/>
      <c r="C11" s="9"/>
      <c r="D11" s="61"/>
      <c r="E11" s="61"/>
      <c r="F11" s="61"/>
      <c r="G11" s="61"/>
      <c r="H11" s="34"/>
      <c r="I11" s="52"/>
      <c r="J11" s="53"/>
      <c r="K11" s="35"/>
      <c r="L11" s="36"/>
      <c r="M11" s="36"/>
      <c r="N11" s="34"/>
      <c r="O11" s="69"/>
      <c r="P11" s="70"/>
      <c r="R11" t="s">
        <v>86</v>
      </c>
      <c r="S11" t="str">
        <f>IF(N2="VERY HIGH",5,IF(N2="HIGH",4,IF(N2="MODERATE",3,IF(N2="LOW",2,IF(N2="VERY LOW",1,"")))))</f>
        <v/>
      </c>
    </row>
    <row r="12" spans="2:19" ht="125" customHeight="1">
      <c r="B12" s="9"/>
      <c r="C12" s="9"/>
      <c r="D12" s="61"/>
      <c r="E12" s="61"/>
      <c r="F12" s="61"/>
      <c r="G12" s="61"/>
      <c r="H12" s="34"/>
      <c r="I12" s="52"/>
      <c r="J12" s="53"/>
      <c r="K12" s="35"/>
      <c r="L12" s="36"/>
      <c r="M12" s="36"/>
      <c r="N12" s="34"/>
      <c r="O12" s="69"/>
      <c r="P12" s="70"/>
      <c r="R12" t="s">
        <v>87</v>
      </c>
      <c r="S12">
        <f>SUM(S5:S11)</f>
        <v>0</v>
      </c>
    </row>
    <row r="13" spans="2:19" ht="125" customHeight="1">
      <c r="B13" s="9"/>
      <c r="C13" s="9"/>
      <c r="D13" s="61"/>
      <c r="E13" s="61"/>
      <c r="F13" s="61"/>
      <c r="G13" s="61"/>
      <c r="H13" s="34"/>
      <c r="I13" s="52"/>
      <c r="J13" s="53"/>
      <c r="K13" s="35"/>
      <c r="L13" s="36"/>
      <c r="M13" s="36"/>
      <c r="N13" s="34"/>
      <c r="O13" s="69"/>
      <c r="P13" s="70"/>
      <c r="R13" t="s">
        <v>116</v>
      </c>
    </row>
    <row r="14" spans="2:19" ht="125" customHeight="1">
      <c r="B14" s="9"/>
      <c r="C14" s="9"/>
      <c r="D14" s="61"/>
      <c r="E14" s="61"/>
      <c r="F14" s="61"/>
      <c r="G14" s="61"/>
      <c r="H14" s="34"/>
      <c r="I14" s="52"/>
      <c r="J14" s="53"/>
      <c r="K14" s="35"/>
      <c r="L14" s="36"/>
      <c r="M14" s="36"/>
      <c r="N14" s="34"/>
      <c r="O14" s="69"/>
      <c r="P14" s="70"/>
      <c r="R14" s="1" t="str">
        <f>METHODOLOGY!C16</f>
        <v>Immediately elevate to senior leadership, implement active mitigation measures, and monitor continuously with frequent status reviews and trigger tracking.</v>
      </c>
      <c r="S14" s="1"/>
    </row>
    <row r="15" spans="2:19" ht="125" customHeight="1">
      <c r="B15" s="9"/>
      <c r="C15" s="9"/>
      <c r="D15" s="61"/>
      <c r="E15" s="61"/>
      <c r="F15" s="61"/>
      <c r="G15" s="61"/>
      <c r="H15" s="34"/>
      <c r="I15" s="52"/>
      <c r="J15" s="53"/>
      <c r="K15" s="35"/>
      <c r="L15" s="36"/>
      <c r="M15" s="36"/>
      <c r="N15" s="34"/>
      <c r="O15" s="69"/>
      <c r="P15" s="70"/>
      <c r="R15" s="28" t="str">
        <f>METHODOLOGY!C17</f>
        <v>Implement defined mitigation actions, and review regularly with scheduled monitoring and trigger checks.</v>
      </c>
      <c r="S15" s="28"/>
    </row>
    <row r="16" spans="2:19" ht="125" customHeight="1">
      <c r="B16" s="9"/>
      <c r="C16" s="9"/>
      <c r="D16" s="61"/>
      <c r="E16" s="61"/>
      <c r="F16" s="61"/>
      <c r="G16" s="61"/>
      <c r="H16" s="34"/>
      <c r="I16" s="52"/>
      <c r="J16" s="53"/>
      <c r="K16" s="35"/>
      <c r="L16" s="36"/>
      <c r="M16" s="36"/>
      <c r="N16" s="34"/>
      <c r="O16" s="69"/>
      <c r="P16" s="70"/>
      <c r="R16" s="28" t="str">
        <f>METHODOLOGY!C18</f>
        <v>Track through normal project reporting cycles, confirm assumptions periodically, and prepare contingency actions if conditions begin to change.</v>
      </c>
      <c r="S16" s="28"/>
    </row>
    <row r="17" spans="2:19" ht="125" customHeight="1">
      <c r="B17" s="9"/>
      <c r="C17" s="9"/>
      <c r="D17" s="61"/>
      <c r="E17" s="61"/>
      <c r="F17" s="61"/>
      <c r="G17" s="61"/>
      <c r="H17" s="34"/>
      <c r="I17" s="52"/>
      <c r="J17" s="53"/>
      <c r="K17" s="35"/>
      <c r="L17" s="36"/>
      <c r="M17" s="36"/>
      <c r="N17" s="34"/>
      <c r="O17" s="69"/>
      <c r="P17" s="70"/>
      <c r="R17" s="28" t="str">
        <f>METHODOLOGY!C19</f>
        <v>Document and monitor during routine project reviews with no immediate mitigation required.</v>
      </c>
      <c r="S17" s="28"/>
    </row>
    <row r="18" spans="2:19" ht="125" customHeight="1">
      <c r="B18" s="9"/>
      <c r="C18" s="9"/>
      <c r="D18" s="61"/>
      <c r="E18" s="61"/>
      <c r="F18" s="61"/>
      <c r="G18" s="61"/>
      <c r="H18" s="34"/>
      <c r="I18" s="52"/>
      <c r="J18" s="53"/>
      <c r="K18" s="35"/>
      <c r="L18" s="36"/>
      <c r="M18" s="36"/>
      <c r="N18" s="34"/>
      <c r="O18" s="69"/>
      <c r="P18" s="70"/>
      <c r="R18" s="28" t="str">
        <f>METHODOLOGY!C20</f>
        <v>Record for awareness and reassess only if project conditions change or new information emerges.</v>
      </c>
      <c r="S18" s="28"/>
    </row>
    <row r="19" spans="2:19" ht="125" customHeight="1">
      <c r="B19" s="9"/>
      <c r="C19" s="9"/>
      <c r="D19" s="61"/>
      <c r="E19" s="61"/>
      <c r="F19" s="61"/>
      <c r="G19" s="61"/>
      <c r="H19" s="34"/>
      <c r="I19" s="52"/>
      <c r="J19" s="53"/>
      <c r="K19" s="35"/>
      <c r="L19" s="36"/>
      <c r="M19" s="36"/>
      <c r="N19" s="34"/>
      <c r="O19" s="69"/>
      <c r="P19" s="70"/>
    </row>
    <row r="20" spans="2:19" ht="125" customHeight="1">
      <c r="B20" s="9"/>
      <c r="C20" s="9"/>
      <c r="D20" s="61"/>
      <c r="E20" s="61"/>
      <c r="F20" s="61"/>
      <c r="G20" s="61"/>
      <c r="H20" s="34"/>
      <c r="I20" s="52"/>
      <c r="J20" s="53"/>
      <c r="K20" s="35"/>
      <c r="L20" s="36"/>
      <c r="M20" s="36"/>
      <c r="N20" s="34"/>
      <c r="O20" s="69"/>
      <c r="P20" s="70"/>
    </row>
    <row r="21" spans="2:19" ht="68" customHeight="1"/>
    <row r="22" spans="2:19" ht="68" customHeight="1"/>
    <row r="23" spans="2:19" ht="68" customHeight="1"/>
    <row r="24" spans="2:19" ht="68" customHeight="1"/>
    <row r="25" spans="2:19" ht="68" customHeight="1"/>
    <row r="26" spans="2:19" ht="68" customHeight="1"/>
    <row r="27" spans="2:19" ht="68" customHeight="1"/>
    <row r="28" spans="2:19" ht="68" customHeight="1"/>
    <row r="29" spans="2:19" ht="68" customHeight="1"/>
    <row r="30" spans="2:19" ht="68" customHeight="1"/>
    <row r="31" spans="2:19" ht="68" customHeight="1"/>
    <row r="32" spans="2:19" ht="68" customHeight="1"/>
    <row r="33" ht="68" customHeight="1"/>
    <row r="34" ht="68" customHeight="1"/>
    <row r="35" ht="68" customHeight="1"/>
    <row r="36" ht="68" customHeight="1"/>
    <row r="37" ht="68" customHeight="1"/>
    <row r="38" ht="68" customHeight="1"/>
    <row r="39" ht="68" customHeight="1"/>
  </sheetData>
  <mergeCells count="34">
    <mergeCell ref="D19:G19"/>
    <mergeCell ref="O19:P19"/>
    <mergeCell ref="D20:G20"/>
    <mergeCell ref="O20:P20"/>
    <mergeCell ref="D16:G16"/>
    <mergeCell ref="O16:P16"/>
    <mergeCell ref="D17:G17"/>
    <mergeCell ref="O17:P17"/>
    <mergeCell ref="D18:G18"/>
    <mergeCell ref="O18:P18"/>
    <mergeCell ref="D13:G13"/>
    <mergeCell ref="O13:P13"/>
    <mergeCell ref="D14:G14"/>
    <mergeCell ref="O14:P14"/>
    <mergeCell ref="D15:G15"/>
    <mergeCell ref="O15:P15"/>
    <mergeCell ref="D10:G10"/>
    <mergeCell ref="O10:P10"/>
    <mergeCell ref="D11:G11"/>
    <mergeCell ref="O11:P11"/>
    <mergeCell ref="D12:G12"/>
    <mergeCell ref="O12:P12"/>
    <mergeCell ref="D7:G7"/>
    <mergeCell ref="O7:P7"/>
    <mergeCell ref="D8:G8"/>
    <mergeCell ref="O8:P8"/>
    <mergeCell ref="D9:G9"/>
    <mergeCell ref="O9:P9"/>
    <mergeCell ref="D4:G4"/>
    <mergeCell ref="O4:P4"/>
    <mergeCell ref="D5:G5"/>
    <mergeCell ref="O5:P5"/>
    <mergeCell ref="D6:G6"/>
    <mergeCell ref="O6:P6"/>
  </mergeCells>
  <conditionalFormatting sqref="F2">
    <cfRule type="containsText" dxfId="47" priority="11" operator="containsText" text="POSITIVE">
      <formula>NOT(ISERROR(SEARCH("POSITIVE",F2)))</formula>
    </cfRule>
    <cfRule type="containsText" dxfId="46" priority="12" operator="containsText" text="NEGATIVE">
      <formula>NOT(ISERROR(SEARCH("NEGATIVE",F2)))</formula>
    </cfRule>
  </conditionalFormatting>
  <conditionalFormatting sqref="G2">
    <cfRule type="containsText" dxfId="45" priority="7" operator="containsText" text="VERY HIGH">
      <formula>NOT(ISERROR(SEARCH("VERY HIGH",G2)))</formula>
    </cfRule>
  </conditionalFormatting>
  <conditionalFormatting sqref="H5:H20">
    <cfRule type="containsText" dxfId="44" priority="2" operator="containsText" text="HIGH">
      <formula>NOT(ISERROR(SEARCH("HIGH",H5)))</formula>
    </cfRule>
    <cfRule type="containsText" dxfId="43" priority="3" operator="containsText" text="VERY HIGH">
      <formula>NOT(ISERROR(SEARCH("VERY HIGH",H5)))</formula>
    </cfRule>
  </conditionalFormatting>
  <conditionalFormatting sqref="H2:N2">
    <cfRule type="containsText" dxfId="42" priority="1" operator="containsText" text="MODERATE">
      <formula>NOT(ISERROR(SEARCH("MODERATE",H2)))</formula>
    </cfRule>
    <cfRule type="containsText" dxfId="41" priority="4" operator="containsText" text="Very Low">
      <formula>NOT(ISERROR(SEARCH("Very Low",H2)))</formula>
    </cfRule>
    <cfRule type="containsText" dxfId="40" priority="5" operator="containsText" text="High">
      <formula>NOT(ISERROR(SEARCH("High",H2)))</formula>
    </cfRule>
    <cfRule type="containsText" dxfId="39" priority="6" operator="containsText" text="Very High">
      <formula>NOT(ISERROR(SEARCH("Very High",H2)))</formula>
    </cfRule>
  </conditionalFormatting>
  <conditionalFormatting sqref="O2:Q2">
    <cfRule type="containsText" dxfId="38" priority="8" operator="containsText" text="LOW">
      <formula>NOT(ISERROR(SEARCH("LOW",O2)))</formula>
    </cfRule>
    <cfRule type="containsText" dxfId="37" priority="9" operator="containsText" text="MODERATE">
      <formula>NOT(ISERROR(SEARCH("MODERATE",O2)))</formula>
    </cfRule>
    <cfRule type="containsText" dxfId="36" priority="10" operator="containsText" text="HIGh">
      <formula>NOT(ISERROR(SEARCH("HIGh",O2)))</formula>
    </cfRule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xr:uid="{A25F8212-BD27-3D4B-8123-3BB8F608A84D}">
          <x14:formula1>
            <xm:f>METHODOLOGY!$B$9:$B$13</xm:f>
          </x14:formula1>
          <xm:sqref>H5:H20</xm:sqref>
        </x14:dataValidation>
        <x14:dataValidation type="list" allowBlank="1" showInputMessage="1" showErrorMessage="1" xr:uid="{CF5CD013-1F55-0246-A59A-67ED25BF3BD4}">
          <x14:formula1>
            <xm:f>METHODOLOGY!$B$83:$B$88</xm:f>
          </x14:formula1>
          <xm:sqref>N2</xm:sqref>
        </x14:dataValidation>
        <x14:dataValidation type="list" allowBlank="1" showInputMessage="1" showErrorMessage="1" xr:uid="{48CCB67B-0010-1240-9450-7F5D1E899CA6}">
          <x14:formula1>
            <xm:f>METHODOLOGY!$B$75:$B$80</xm:f>
          </x14:formula1>
          <xm:sqref>M2</xm:sqref>
        </x14:dataValidation>
        <x14:dataValidation type="list" allowBlank="1" showInputMessage="1" showErrorMessage="1" xr:uid="{F2D03D49-2463-B24C-9B6E-992231EC0AF1}">
          <x14:formula1>
            <xm:f>METHODOLOGY!$B$67:$B$72</xm:f>
          </x14:formula1>
          <xm:sqref>L2</xm:sqref>
        </x14:dataValidation>
        <x14:dataValidation type="list" allowBlank="1" showInputMessage="1" showErrorMessage="1" xr:uid="{75E667E1-ED4D-AF46-A1BC-F09624DE3E42}">
          <x14:formula1>
            <xm:f>METHODOLOGY!$B$59:$B$64</xm:f>
          </x14:formula1>
          <xm:sqref>K2</xm:sqref>
        </x14:dataValidation>
        <x14:dataValidation type="list" allowBlank="1" showInputMessage="1" showErrorMessage="1" xr:uid="{BD75093A-483C-A646-94A4-AC6E3C6C60B5}">
          <x14:formula1>
            <xm:f>METHODOLOGY!$B$35:$B$40</xm:f>
          </x14:formula1>
          <xm:sqref>J2</xm:sqref>
        </x14:dataValidation>
        <x14:dataValidation type="list" allowBlank="1" showInputMessage="1" showErrorMessage="1" xr:uid="{15FC9373-6CB0-BB43-AAF3-3A98FE36B7A6}">
          <x14:formula1>
            <xm:f>METHODOLOGY!$B$43:$B$48</xm:f>
          </x14:formula1>
          <xm:sqref>I2</xm:sqref>
        </x14:dataValidation>
        <x14:dataValidation type="list" allowBlank="1" showInputMessage="1" showErrorMessage="1" xr:uid="{A6E6AEE8-3256-DA4B-A2A1-289A5AFDD007}">
          <x14:formula1>
            <xm:f>METHODOLOGY!$B$51:$B$56</xm:f>
          </x14:formula1>
          <xm:sqref>H2</xm:sqref>
        </x14:dataValidation>
        <x14:dataValidation type="list" allowBlank="1" showInputMessage="1" showErrorMessage="1" xr:uid="{E94C7E88-997E-BF41-A752-4DE93F35F472}">
          <x14:formula1>
            <xm:f>METHODOLOGY!$D$43:$D$48</xm:f>
          </x14:formula1>
          <xm:sqref>I3 I21:I1048576</xm:sqref>
        </x14:dataValidation>
        <x14:dataValidation type="list" allowBlank="1" showInputMessage="1" showErrorMessage="1" xr:uid="{4F5FAD62-BCEB-344D-9855-80B8355F4CAA}">
          <x14:formula1>
            <xm:f>METHODOLOGY!$D$51:$D$56</xm:f>
          </x14:formula1>
          <xm:sqref>H3 H21:H1048576</xm:sqref>
        </x14:dataValidation>
        <x14:dataValidation type="list" allowBlank="1" showInputMessage="1" showErrorMessage="1" xr:uid="{303E3CCE-9EE4-604C-92AC-42E916D6FE93}">
          <x14:formula1>
            <xm:f>METHODOLOGY!$B$31:$B$32</xm:f>
          </x14:formula1>
          <xm:sqref>F2:F3 F21:F1048576</xm:sqref>
        </x14:dataValidation>
        <x14:dataValidation type="list" allowBlank="1" showInputMessage="1" showErrorMessage="1" xr:uid="{FD38C69C-7EDB-9645-A9F4-D0F498B63B4F}">
          <x14:formula1>
            <xm:f>METHODOLOGY!$D$9:$D$13</xm:f>
          </x14:formula1>
          <xm:sqref>G72:G1048576 G2:G3</xm:sqref>
        </x14:dataValidation>
        <x14:dataValidation type="list" allowBlank="1" showInputMessage="1" showErrorMessage="1" xr:uid="{FF032C3B-987D-1542-860D-F13452E26F58}">
          <x14:formula1>
            <xm:f>METHODOLOGY!$B$23:$B$28</xm:f>
          </x14:formula1>
          <xm:sqref>E2</xm:sqref>
        </x14:dataValidation>
      </x14:dataValidations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E37A5-FFAF-F14F-9A69-79D2BE040C9E}">
  <dimension ref="B1:S39"/>
  <sheetViews>
    <sheetView zoomScale="56" workbookViewId="0">
      <selection activeCell="B3" sqref="B3"/>
    </sheetView>
  </sheetViews>
  <sheetFormatPr baseColWidth="10" defaultRowHeight="19"/>
  <cols>
    <col min="1" max="1" width="1.83203125" customWidth="1"/>
    <col min="2" max="2" width="8" customWidth="1"/>
    <col min="3" max="3" width="31.1640625" customWidth="1"/>
    <col min="4" max="4" width="86" customWidth="1"/>
    <col min="5" max="5" width="26.83203125" customWidth="1"/>
    <col min="6" max="6" width="19.33203125" customWidth="1"/>
    <col min="7" max="7" width="19.1640625" customWidth="1"/>
    <col min="8" max="8" width="20.33203125" style="24" customWidth="1"/>
    <col min="9" max="11" width="17.83203125" customWidth="1"/>
    <col min="12" max="12" width="25" customWidth="1"/>
    <col min="13" max="13" width="25.5" customWidth="1"/>
    <col min="14" max="14" width="28.6640625" customWidth="1"/>
    <col min="15" max="15" width="35.6640625" customWidth="1"/>
    <col min="16" max="16" width="72.83203125" style="33" customWidth="1"/>
    <col min="17" max="17" width="7" style="31" hidden="1" customWidth="1"/>
    <col min="18" max="18" width="35" hidden="1" customWidth="1"/>
    <col min="19" max="19" width="24.6640625" hidden="1" customWidth="1"/>
    <col min="20" max="20" width="10.83203125" customWidth="1"/>
  </cols>
  <sheetData>
    <row r="1" spans="2:19" s="2" customFormat="1" ht="138" customHeight="1">
      <c r="B1" s="6" t="s">
        <v>99</v>
      </c>
      <c r="C1" s="6" t="s">
        <v>122</v>
      </c>
      <c r="D1" s="6" t="s">
        <v>1</v>
      </c>
      <c r="E1" s="6" t="s">
        <v>2</v>
      </c>
      <c r="F1" s="6" t="s">
        <v>54</v>
      </c>
      <c r="G1" s="6" t="s">
        <v>3</v>
      </c>
      <c r="H1" s="6" t="s">
        <v>62</v>
      </c>
      <c r="I1" s="6" t="s">
        <v>59</v>
      </c>
      <c r="J1" s="6" t="s">
        <v>61</v>
      </c>
      <c r="K1" s="6" t="s">
        <v>63</v>
      </c>
      <c r="L1" s="6" t="s">
        <v>64</v>
      </c>
      <c r="M1" s="6" t="s">
        <v>65</v>
      </c>
      <c r="N1" s="6" t="s">
        <v>66</v>
      </c>
      <c r="O1" s="6" t="s">
        <v>79</v>
      </c>
      <c r="P1" s="6" t="s">
        <v>121</v>
      </c>
      <c r="Q1" s="29"/>
    </row>
    <row r="2" spans="2:19" s="3" customFormat="1" ht="130" customHeight="1">
      <c r="B2" s="75">
        <v>28</v>
      </c>
      <c r="C2" s="4"/>
      <c r="D2" s="71"/>
      <c r="E2" s="72"/>
      <c r="F2" s="72"/>
      <c r="G2" s="72"/>
      <c r="H2" s="73"/>
      <c r="I2" s="73"/>
      <c r="J2" s="73"/>
      <c r="K2" s="73"/>
      <c r="L2" s="73"/>
      <c r="M2" s="73"/>
      <c r="N2" s="73"/>
      <c r="O2" s="73" t="str">
        <f>IF(S4="LOW",
    IF(S12&lt;4,"LOW",IF(S12&lt;=15,"MODERATE","HIGH")),
IF(S4="MODERATE",
    IF(S12&lt;11,"LOW",IF(S12&lt;=18,"MODERATE","HIGH")),
IF(S4="HIGH",
    IF(S12&lt;15,"LOW",IF(S12&lt;=20,"MODERATE","HIGH")),
"")))</f>
        <v>LOW</v>
      </c>
      <c r="P2" s="37"/>
      <c r="Q2" s="30"/>
    </row>
    <row r="3" spans="2:19" ht="8" customHeight="1">
      <c r="D3" s="7"/>
    </row>
    <row r="4" spans="2:19" s="2" customFormat="1" ht="81" customHeight="1">
      <c r="B4" s="6" t="s">
        <v>99</v>
      </c>
      <c r="C4" s="23" t="s">
        <v>131</v>
      </c>
      <c r="D4" s="62" t="s">
        <v>55</v>
      </c>
      <c r="E4" s="63"/>
      <c r="F4" s="63"/>
      <c r="G4" s="64"/>
      <c r="H4" s="23" t="s">
        <v>3</v>
      </c>
      <c r="I4" s="6" t="s">
        <v>96</v>
      </c>
      <c r="J4" s="6" t="s">
        <v>97</v>
      </c>
      <c r="K4" s="6" t="s">
        <v>98</v>
      </c>
      <c r="L4" s="6" t="s">
        <v>113</v>
      </c>
      <c r="M4" s="6" t="s">
        <v>114</v>
      </c>
      <c r="N4" s="23" t="s">
        <v>115</v>
      </c>
      <c r="O4" s="65" t="s">
        <v>118</v>
      </c>
      <c r="P4" s="66"/>
      <c r="Q4" s="29"/>
      <c r="R4" s="2" t="s">
        <v>95</v>
      </c>
      <c r="S4" s="2" t="str">
        <f>METHODOLOGY!C4</f>
        <v>Low</v>
      </c>
    </row>
    <row r="5" spans="2:19" s="7" customFormat="1" ht="125" customHeight="1">
      <c r="B5" s="8"/>
      <c r="C5" s="8"/>
      <c r="D5" s="61"/>
      <c r="E5" s="61"/>
      <c r="F5" s="61"/>
      <c r="G5" s="61"/>
      <c r="H5" s="34"/>
      <c r="I5" s="35">
        <v>0</v>
      </c>
      <c r="J5" s="36">
        <v>0</v>
      </c>
      <c r="K5" s="36">
        <f>I5*J5</f>
        <v>0</v>
      </c>
      <c r="L5" s="8"/>
      <c r="M5" s="8"/>
      <c r="N5" s="5" t="str">
        <f>IF(H5="VERY HIGH",R14,
IF(H5="HIGH",R15,
IF(H5="MEDIUM",R16,
IF(H5="LOW",R17,
IF(H5="VERY LOW",R18,"")))))</f>
        <v/>
      </c>
      <c r="O5" s="68"/>
      <c r="P5" s="68"/>
      <c r="Q5" s="32"/>
      <c r="R5" s="7" t="s">
        <v>81</v>
      </c>
      <c r="S5" s="7" t="str">
        <f>IF(H2="VERY HIGH",5,IF(H2="HIGH",4,IF(H2="MODERATE",3,IF(H2="LOW",2,IF(H2="VERY LOW",1,"")))))</f>
        <v/>
      </c>
    </row>
    <row r="6" spans="2:19" ht="125" customHeight="1">
      <c r="B6" s="9"/>
      <c r="C6" s="9"/>
      <c r="D6" s="61"/>
      <c r="E6" s="61"/>
      <c r="F6" s="61"/>
      <c r="G6" s="61"/>
      <c r="H6" s="34"/>
      <c r="I6" s="35"/>
      <c r="J6" s="36"/>
      <c r="K6" s="36"/>
      <c r="L6" s="9"/>
      <c r="M6" s="9"/>
      <c r="N6" s="5" t="str">
        <f>IF(H6="VERY HIGH",R14,
IF(H6="HIGH",R15,
IF(H6="MEDIUM",R16,
IF(H6="LOW",R17,
IF(H6="VERY LOW",R18,"")))))</f>
        <v/>
      </c>
      <c r="O6" s="67"/>
      <c r="P6" s="67"/>
      <c r="R6" t="s">
        <v>80</v>
      </c>
      <c r="S6" t="str">
        <f>IF(I2="VERY HIGH",5,IF(I2="HIGH",4,IF(I2="MODERATE",3,IF(I2="LOW",2,IF(I2="VERY LOW",1,"")))))</f>
        <v/>
      </c>
    </row>
    <row r="7" spans="2:19" ht="125" customHeight="1">
      <c r="B7" s="9"/>
      <c r="C7" s="9"/>
      <c r="D7" s="61"/>
      <c r="E7" s="61"/>
      <c r="F7" s="61"/>
      <c r="G7" s="61"/>
      <c r="H7" s="34"/>
      <c r="I7" s="35"/>
      <c r="J7" s="36"/>
      <c r="K7" s="36"/>
      <c r="L7" s="9"/>
      <c r="M7" s="36"/>
      <c r="N7" s="5" t="str">
        <f>IF(H7="VERY HIGH",R14,
IF(H7="HIGH",R15,
IF(H7="MEDIUM",R16,
IF(H7="LOW",R17,
IF(H7="VERY LOW",R18,"")))))</f>
        <v/>
      </c>
      <c r="O7" s="67"/>
      <c r="P7" s="67"/>
      <c r="R7" t="s">
        <v>82</v>
      </c>
      <c r="S7" t="str">
        <f>IF(J2="VERY HIGH",5,IF(J2="HIGH",4,IF(J2="MODERATE",3,IF(J2="LOW",2,IF(J2="VERY LOW",1,"")))))</f>
        <v/>
      </c>
    </row>
    <row r="8" spans="2:19" ht="125" customHeight="1">
      <c r="B8" s="9"/>
      <c r="C8" s="9"/>
      <c r="D8" s="61"/>
      <c r="E8" s="61"/>
      <c r="F8" s="61"/>
      <c r="G8" s="61"/>
      <c r="H8" s="34"/>
      <c r="I8" s="9"/>
      <c r="J8" s="54"/>
      <c r="K8" s="36"/>
      <c r="L8" s="36"/>
      <c r="M8" s="36"/>
      <c r="N8" s="5" t="str">
        <f>IF(H8="VERY HIGH",R14,
IF(H8="HIGH",R15,
IF(H8="MEDIUM",R16,
IF(H8="LOW",R17,
IF(H8="VERY LOW",R18,"")))))</f>
        <v/>
      </c>
      <c r="O8" s="67"/>
      <c r="P8" s="67"/>
      <c r="R8" t="s">
        <v>83</v>
      </c>
      <c r="S8" t="str">
        <f>IF(K2="VERY HIGH",5,IF(K2="HIGH",4,IF(K2="MODERATE",3,IF(K2="LOW",2,IF(K2="VERY LOW",1,"")))))</f>
        <v/>
      </c>
    </row>
    <row r="9" spans="2:19" ht="125" customHeight="1">
      <c r="B9" s="9"/>
      <c r="C9" s="9"/>
      <c r="D9" s="61"/>
      <c r="E9" s="61"/>
      <c r="F9" s="61"/>
      <c r="G9" s="61"/>
      <c r="H9" s="34"/>
      <c r="I9" s="50" t="str">
        <f>IF(H9="VERY HIGH",R17,
IF(H9="HIGH",R18,
IF(H9="MEDIUM",R19,
IF(H9="LOW",R20,
IF(H9="VERY LOW",R21,"")))))</f>
        <v/>
      </c>
      <c r="J9" s="51"/>
      <c r="K9" s="35"/>
      <c r="L9" s="36"/>
      <c r="M9" s="36"/>
      <c r="N9" s="34"/>
      <c r="O9" s="69"/>
      <c r="P9" s="70"/>
      <c r="R9" t="s">
        <v>84</v>
      </c>
      <c r="S9" t="str">
        <f>IF(L2="VERY HIGH",5,IF(L2="HIGH",4,IF(L2="MODERATE",3,IF(L2="LOW",2,IF(L2="VERY LOW",1,"")))))</f>
        <v/>
      </c>
    </row>
    <row r="10" spans="2:19" ht="125" customHeight="1">
      <c r="B10" s="9"/>
      <c r="C10" s="9"/>
      <c r="D10" s="61"/>
      <c r="E10" s="61"/>
      <c r="F10" s="61"/>
      <c r="G10" s="61"/>
      <c r="H10" s="34"/>
      <c r="I10" s="50" t="str">
        <f>IF(H10="VERY HIGH",R17,
IF(H10="HIGH",R18,
IF(H10="MEDIUM",R19,
IF(H10="LOW",R20,
IF(H10="VERY LOW",R21,"")))))</f>
        <v/>
      </c>
      <c r="J10" s="51"/>
      <c r="K10" s="35"/>
      <c r="L10" s="36"/>
      <c r="M10" s="36"/>
      <c r="N10" s="34"/>
      <c r="O10" s="69"/>
      <c r="P10" s="70"/>
      <c r="R10" t="s">
        <v>85</v>
      </c>
      <c r="S10" t="str">
        <f>IF(M2="VERY HIGH",5,IF(M2="HIGH",4,IF(M2="MODERATE",3,IF(M2="LOW",2,IF(M2="VERY LOW",1,"")))))</f>
        <v/>
      </c>
    </row>
    <row r="11" spans="2:19" ht="125" customHeight="1">
      <c r="B11" s="9"/>
      <c r="C11" s="9"/>
      <c r="D11" s="61"/>
      <c r="E11" s="61"/>
      <c r="F11" s="61"/>
      <c r="G11" s="61"/>
      <c r="H11" s="34"/>
      <c r="I11" s="52"/>
      <c r="J11" s="53"/>
      <c r="K11" s="35"/>
      <c r="L11" s="36"/>
      <c r="M11" s="36"/>
      <c r="N11" s="34"/>
      <c r="O11" s="69"/>
      <c r="P11" s="70"/>
      <c r="R11" t="s">
        <v>86</v>
      </c>
      <c r="S11" t="str">
        <f>IF(N2="VERY HIGH",5,IF(N2="HIGH",4,IF(N2="MODERATE",3,IF(N2="LOW",2,IF(N2="VERY LOW",1,"")))))</f>
        <v/>
      </c>
    </row>
    <row r="12" spans="2:19" ht="125" customHeight="1">
      <c r="B12" s="9"/>
      <c r="C12" s="9"/>
      <c r="D12" s="61"/>
      <c r="E12" s="61"/>
      <c r="F12" s="61"/>
      <c r="G12" s="61"/>
      <c r="H12" s="34"/>
      <c r="I12" s="52"/>
      <c r="J12" s="53"/>
      <c r="K12" s="35"/>
      <c r="L12" s="36"/>
      <c r="M12" s="36"/>
      <c r="N12" s="34"/>
      <c r="O12" s="69"/>
      <c r="P12" s="70"/>
      <c r="R12" t="s">
        <v>87</v>
      </c>
      <c r="S12">
        <f>SUM(S5:S11)</f>
        <v>0</v>
      </c>
    </row>
    <row r="13" spans="2:19" ht="125" customHeight="1">
      <c r="B13" s="9"/>
      <c r="C13" s="9"/>
      <c r="D13" s="61"/>
      <c r="E13" s="61"/>
      <c r="F13" s="61"/>
      <c r="G13" s="61"/>
      <c r="H13" s="34"/>
      <c r="I13" s="52"/>
      <c r="J13" s="53"/>
      <c r="K13" s="35"/>
      <c r="L13" s="36"/>
      <c r="M13" s="36"/>
      <c r="N13" s="34"/>
      <c r="O13" s="69"/>
      <c r="P13" s="70"/>
      <c r="R13" t="s">
        <v>116</v>
      </c>
    </row>
    <row r="14" spans="2:19" ht="125" customHeight="1">
      <c r="B14" s="9"/>
      <c r="C14" s="9"/>
      <c r="D14" s="61"/>
      <c r="E14" s="61"/>
      <c r="F14" s="61"/>
      <c r="G14" s="61"/>
      <c r="H14" s="34"/>
      <c r="I14" s="52"/>
      <c r="J14" s="53"/>
      <c r="K14" s="35"/>
      <c r="L14" s="36"/>
      <c r="M14" s="36"/>
      <c r="N14" s="34"/>
      <c r="O14" s="69"/>
      <c r="P14" s="70"/>
      <c r="R14" s="1" t="str">
        <f>METHODOLOGY!C16</f>
        <v>Immediately elevate to senior leadership, implement active mitigation measures, and monitor continuously with frequent status reviews and trigger tracking.</v>
      </c>
      <c r="S14" s="1"/>
    </row>
    <row r="15" spans="2:19" ht="125" customHeight="1">
      <c r="B15" s="9"/>
      <c r="C15" s="9"/>
      <c r="D15" s="61"/>
      <c r="E15" s="61"/>
      <c r="F15" s="61"/>
      <c r="G15" s="61"/>
      <c r="H15" s="34"/>
      <c r="I15" s="52"/>
      <c r="J15" s="53"/>
      <c r="K15" s="35"/>
      <c r="L15" s="36"/>
      <c r="M15" s="36"/>
      <c r="N15" s="34"/>
      <c r="O15" s="69"/>
      <c r="P15" s="70"/>
      <c r="R15" s="28" t="str">
        <f>METHODOLOGY!C17</f>
        <v>Implement defined mitigation actions, and review regularly with scheduled monitoring and trigger checks.</v>
      </c>
      <c r="S15" s="28"/>
    </row>
    <row r="16" spans="2:19" ht="125" customHeight="1">
      <c r="B16" s="9"/>
      <c r="C16" s="9"/>
      <c r="D16" s="61"/>
      <c r="E16" s="61"/>
      <c r="F16" s="61"/>
      <c r="G16" s="61"/>
      <c r="H16" s="34"/>
      <c r="I16" s="52"/>
      <c r="J16" s="53"/>
      <c r="K16" s="35"/>
      <c r="L16" s="36"/>
      <c r="M16" s="36"/>
      <c r="N16" s="34"/>
      <c r="O16" s="69"/>
      <c r="P16" s="70"/>
      <c r="R16" s="28" t="str">
        <f>METHODOLOGY!C18</f>
        <v>Track through normal project reporting cycles, confirm assumptions periodically, and prepare contingency actions if conditions begin to change.</v>
      </c>
      <c r="S16" s="28"/>
    </row>
    <row r="17" spans="2:19" ht="125" customHeight="1">
      <c r="B17" s="9"/>
      <c r="C17" s="9"/>
      <c r="D17" s="61"/>
      <c r="E17" s="61"/>
      <c r="F17" s="61"/>
      <c r="G17" s="61"/>
      <c r="H17" s="34"/>
      <c r="I17" s="52"/>
      <c r="J17" s="53"/>
      <c r="K17" s="35"/>
      <c r="L17" s="36"/>
      <c r="M17" s="36"/>
      <c r="N17" s="34"/>
      <c r="O17" s="69"/>
      <c r="P17" s="70"/>
      <c r="R17" s="28" t="str">
        <f>METHODOLOGY!C19</f>
        <v>Document and monitor during routine project reviews with no immediate mitigation required.</v>
      </c>
      <c r="S17" s="28"/>
    </row>
    <row r="18" spans="2:19" ht="125" customHeight="1">
      <c r="B18" s="9"/>
      <c r="C18" s="9"/>
      <c r="D18" s="61"/>
      <c r="E18" s="61"/>
      <c r="F18" s="61"/>
      <c r="G18" s="61"/>
      <c r="H18" s="34"/>
      <c r="I18" s="52"/>
      <c r="J18" s="53"/>
      <c r="K18" s="35"/>
      <c r="L18" s="36"/>
      <c r="M18" s="36"/>
      <c r="N18" s="34"/>
      <c r="O18" s="69"/>
      <c r="P18" s="70"/>
      <c r="R18" s="28" t="str">
        <f>METHODOLOGY!C20</f>
        <v>Record for awareness and reassess only if project conditions change or new information emerges.</v>
      </c>
      <c r="S18" s="28"/>
    </row>
    <row r="19" spans="2:19" ht="125" customHeight="1">
      <c r="B19" s="9"/>
      <c r="C19" s="9"/>
      <c r="D19" s="61"/>
      <c r="E19" s="61"/>
      <c r="F19" s="61"/>
      <c r="G19" s="61"/>
      <c r="H19" s="34"/>
      <c r="I19" s="52"/>
      <c r="J19" s="53"/>
      <c r="K19" s="35"/>
      <c r="L19" s="36"/>
      <c r="M19" s="36"/>
      <c r="N19" s="34"/>
      <c r="O19" s="69"/>
      <c r="P19" s="70"/>
    </row>
    <row r="20" spans="2:19" ht="125" customHeight="1">
      <c r="B20" s="9"/>
      <c r="C20" s="9"/>
      <c r="D20" s="61"/>
      <c r="E20" s="61"/>
      <c r="F20" s="61"/>
      <c r="G20" s="61"/>
      <c r="H20" s="34"/>
      <c r="I20" s="52"/>
      <c r="J20" s="53"/>
      <c r="K20" s="35"/>
      <c r="L20" s="36"/>
      <c r="M20" s="36"/>
      <c r="N20" s="34"/>
      <c r="O20" s="69"/>
      <c r="P20" s="70"/>
    </row>
    <row r="21" spans="2:19" ht="68" customHeight="1"/>
    <row r="22" spans="2:19" ht="68" customHeight="1"/>
    <row r="23" spans="2:19" ht="68" customHeight="1"/>
    <row r="24" spans="2:19" ht="68" customHeight="1"/>
    <row r="25" spans="2:19" ht="68" customHeight="1"/>
    <row r="26" spans="2:19" ht="68" customHeight="1"/>
    <row r="27" spans="2:19" ht="68" customHeight="1"/>
    <row r="28" spans="2:19" ht="68" customHeight="1"/>
    <row r="29" spans="2:19" ht="68" customHeight="1"/>
    <row r="30" spans="2:19" ht="68" customHeight="1"/>
    <row r="31" spans="2:19" ht="68" customHeight="1"/>
    <row r="32" spans="2:19" ht="68" customHeight="1"/>
    <row r="33" ht="68" customHeight="1"/>
    <row r="34" ht="68" customHeight="1"/>
    <row r="35" ht="68" customHeight="1"/>
    <row r="36" ht="68" customHeight="1"/>
    <row r="37" ht="68" customHeight="1"/>
    <row r="38" ht="68" customHeight="1"/>
    <row r="39" ht="68" customHeight="1"/>
  </sheetData>
  <mergeCells count="34">
    <mergeCell ref="D19:G19"/>
    <mergeCell ref="O19:P19"/>
    <mergeCell ref="D20:G20"/>
    <mergeCell ref="O20:P20"/>
    <mergeCell ref="D16:G16"/>
    <mergeCell ref="O16:P16"/>
    <mergeCell ref="D17:G17"/>
    <mergeCell ref="O17:P17"/>
    <mergeCell ref="D18:G18"/>
    <mergeCell ref="O18:P18"/>
    <mergeCell ref="D13:G13"/>
    <mergeCell ref="O13:P13"/>
    <mergeCell ref="D14:G14"/>
    <mergeCell ref="O14:P14"/>
    <mergeCell ref="D15:G15"/>
    <mergeCell ref="O15:P15"/>
    <mergeCell ref="D10:G10"/>
    <mergeCell ref="O10:P10"/>
    <mergeCell ref="D11:G11"/>
    <mergeCell ref="O11:P11"/>
    <mergeCell ref="D12:G12"/>
    <mergeCell ref="O12:P12"/>
    <mergeCell ref="D7:G7"/>
    <mergeCell ref="O7:P7"/>
    <mergeCell ref="D8:G8"/>
    <mergeCell ref="O8:P8"/>
    <mergeCell ref="D9:G9"/>
    <mergeCell ref="O9:P9"/>
    <mergeCell ref="D4:G4"/>
    <mergeCell ref="O4:P4"/>
    <mergeCell ref="D5:G5"/>
    <mergeCell ref="O5:P5"/>
    <mergeCell ref="D6:G6"/>
    <mergeCell ref="O6:P6"/>
  </mergeCells>
  <conditionalFormatting sqref="F2">
    <cfRule type="containsText" dxfId="35" priority="11" operator="containsText" text="POSITIVE">
      <formula>NOT(ISERROR(SEARCH("POSITIVE",F2)))</formula>
    </cfRule>
    <cfRule type="containsText" dxfId="34" priority="12" operator="containsText" text="NEGATIVE">
      <formula>NOT(ISERROR(SEARCH("NEGATIVE",F2)))</formula>
    </cfRule>
  </conditionalFormatting>
  <conditionalFormatting sqref="G2">
    <cfRule type="containsText" dxfId="33" priority="7" operator="containsText" text="VERY HIGH">
      <formula>NOT(ISERROR(SEARCH("VERY HIGH",G2)))</formula>
    </cfRule>
  </conditionalFormatting>
  <conditionalFormatting sqref="H5:H20">
    <cfRule type="containsText" dxfId="32" priority="2" operator="containsText" text="HIGH">
      <formula>NOT(ISERROR(SEARCH("HIGH",H5)))</formula>
    </cfRule>
    <cfRule type="containsText" dxfId="31" priority="3" operator="containsText" text="VERY HIGH">
      <formula>NOT(ISERROR(SEARCH("VERY HIGH",H5)))</formula>
    </cfRule>
  </conditionalFormatting>
  <conditionalFormatting sqref="H2:N2">
    <cfRule type="containsText" dxfId="30" priority="1" operator="containsText" text="MODERATE">
      <formula>NOT(ISERROR(SEARCH("MODERATE",H2)))</formula>
    </cfRule>
    <cfRule type="containsText" dxfId="29" priority="4" operator="containsText" text="Very Low">
      <formula>NOT(ISERROR(SEARCH("Very Low",H2)))</formula>
    </cfRule>
    <cfRule type="containsText" dxfId="28" priority="5" operator="containsText" text="High">
      <formula>NOT(ISERROR(SEARCH("High",H2)))</formula>
    </cfRule>
    <cfRule type="containsText" dxfId="27" priority="6" operator="containsText" text="Very High">
      <formula>NOT(ISERROR(SEARCH("Very High",H2)))</formula>
    </cfRule>
  </conditionalFormatting>
  <conditionalFormatting sqref="O2:Q2">
    <cfRule type="containsText" dxfId="26" priority="8" operator="containsText" text="LOW">
      <formula>NOT(ISERROR(SEARCH("LOW",O2)))</formula>
    </cfRule>
    <cfRule type="containsText" dxfId="25" priority="9" operator="containsText" text="MODERATE">
      <formula>NOT(ISERROR(SEARCH("MODERATE",O2)))</formula>
    </cfRule>
    <cfRule type="containsText" dxfId="24" priority="10" operator="containsText" text="HIGh">
      <formula>NOT(ISERROR(SEARCH("HIGh",O2)))</formula>
    </cfRule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xr:uid="{A08DE102-EF11-D04C-A312-D73C5882BA65}">
          <x14:formula1>
            <xm:f>METHODOLOGY!$B$9:$B$13</xm:f>
          </x14:formula1>
          <xm:sqref>H5:H20</xm:sqref>
        </x14:dataValidation>
        <x14:dataValidation type="list" allowBlank="1" showInputMessage="1" showErrorMessage="1" xr:uid="{0FEA538E-09C8-D246-9932-72468DD0F06C}">
          <x14:formula1>
            <xm:f>METHODOLOGY!$B$83:$B$88</xm:f>
          </x14:formula1>
          <xm:sqref>N2</xm:sqref>
        </x14:dataValidation>
        <x14:dataValidation type="list" allowBlank="1" showInputMessage="1" showErrorMessage="1" xr:uid="{ECF035C9-1B80-D34B-A1DE-B8B81AD7B642}">
          <x14:formula1>
            <xm:f>METHODOLOGY!$B$75:$B$80</xm:f>
          </x14:formula1>
          <xm:sqref>M2</xm:sqref>
        </x14:dataValidation>
        <x14:dataValidation type="list" allowBlank="1" showInputMessage="1" showErrorMessage="1" xr:uid="{7A11031D-613A-D34F-AAD3-88F7F7A6F290}">
          <x14:formula1>
            <xm:f>METHODOLOGY!$B$67:$B$72</xm:f>
          </x14:formula1>
          <xm:sqref>L2</xm:sqref>
        </x14:dataValidation>
        <x14:dataValidation type="list" allowBlank="1" showInputMessage="1" showErrorMessage="1" xr:uid="{F0AB5C8E-3B70-F44B-BD40-0B72C45AF621}">
          <x14:formula1>
            <xm:f>METHODOLOGY!$B$59:$B$64</xm:f>
          </x14:formula1>
          <xm:sqref>K2</xm:sqref>
        </x14:dataValidation>
        <x14:dataValidation type="list" allowBlank="1" showInputMessage="1" showErrorMessage="1" xr:uid="{30A5F7BC-2DF5-B544-A3DD-E8F3B5E82E99}">
          <x14:formula1>
            <xm:f>METHODOLOGY!$B$35:$B$40</xm:f>
          </x14:formula1>
          <xm:sqref>J2</xm:sqref>
        </x14:dataValidation>
        <x14:dataValidation type="list" allowBlank="1" showInputMessage="1" showErrorMessage="1" xr:uid="{0866A1DD-BB0A-5942-9D49-4EB014C596EB}">
          <x14:formula1>
            <xm:f>METHODOLOGY!$B$43:$B$48</xm:f>
          </x14:formula1>
          <xm:sqref>I2</xm:sqref>
        </x14:dataValidation>
        <x14:dataValidation type="list" allowBlank="1" showInputMessage="1" showErrorMessage="1" xr:uid="{848F50F9-CC3E-4C43-BDC1-5433A0ADBDC5}">
          <x14:formula1>
            <xm:f>METHODOLOGY!$B$51:$B$56</xm:f>
          </x14:formula1>
          <xm:sqref>H2</xm:sqref>
        </x14:dataValidation>
        <x14:dataValidation type="list" allowBlank="1" showInputMessage="1" showErrorMessage="1" xr:uid="{C2B95D31-1C57-6647-B62F-A2BAA1C3BC7B}">
          <x14:formula1>
            <xm:f>METHODOLOGY!$D$43:$D$48</xm:f>
          </x14:formula1>
          <xm:sqref>I3 I21:I1048576</xm:sqref>
        </x14:dataValidation>
        <x14:dataValidation type="list" allowBlank="1" showInputMessage="1" showErrorMessage="1" xr:uid="{42C9640C-B081-C141-9042-819699F2AEF1}">
          <x14:formula1>
            <xm:f>METHODOLOGY!$D$51:$D$56</xm:f>
          </x14:formula1>
          <xm:sqref>H3 H21:H1048576</xm:sqref>
        </x14:dataValidation>
        <x14:dataValidation type="list" allowBlank="1" showInputMessage="1" showErrorMessage="1" xr:uid="{CA199A43-595A-5246-A799-908E7BC1E293}">
          <x14:formula1>
            <xm:f>METHODOLOGY!$B$31:$B$32</xm:f>
          </x14:formula1>
          <xm:sqref>F2:F3 F21:F1048576</xm:sqref>
        </x14:dataValidation>
        <x14:dataValidation type="list" allowBlank="1" showInputMessage="1" showErrorMessage="1" xr:uid="{D4216A9F-CD73-3F41-9B19-46B0179FF4A7}">
          <x14:formula1>
            <xm:f>METHODOLOGY!$D$9:$D$13</xm:f>
          </x14:formula1>
          <xm:sqref>G72:G1048576 G2:G3</xm:sqref>
        </x14:dataValidation>
        <x14:dataValidation type="list" allowBlank="1" showInputMessage="1" showErrorMessage="1" xr:uid="{A28102C1-ED8C-FF41-9FE9-3B8A1DCFBB76}">
          <x14:formula1>
            <xm:f>METHODOLOGY!$B$23:$B$28</xm:f>
          </x14:formula1>
          <xm:sqref>E2</xm:sqref>
        </x14:dataValidation>
      </x14:dataValidations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93063-534F-CA4F-8408-992F7F483613}">
  <dimension ref="B1:S39"/>
  <sheetViews>
    <sheetView zoomScale="56" workbookViewId="0">
      <selection activeCell="B3" sqref="B3"/>
    </sheetView>
  </sheetViews>
  <sheetFormatPr baseColWidth="10" defaultRowHeight="19"/>
  <cols>
    <col min="1" max="1" width="1.83203125" customWidth="1"/>
    <col min="2" max="2" width="8" customWidth="1"/>
    <col min="3" max="3" width="31.1640625" customWidth="1"/>
    <col min="4" max="4" width="86" customWidth="1"/>
    <col min="5" max="5" width="26.83203125" customWidth="1"/>
    <col min="6" max="6" width="19.33203125" customWidth="1"/>
    <col min="7" max="7" width="19.1640625" customWidth="1"/>
    <col min="8" max="8" width="20.33203125" style="24" customWidth="1"/>
    <col min="9" max="11" width="17.83203125" customWidth="1"/>
    <col min="12" max="12" width="25" customWidth="1"/>
    <col min="13" max="13" width="25.5" customWidth="1"/>
    <col min="14" max="14" width="28.6640625" customWidth="1"/>
    <col min="15" max="15" width="35.6640625" customWidth="1"/>
    <col min="16" max="16" width="72.83203125" style="33" customWidth="1"/>
    <col min="17" max="17" width="7" style="31" hidden="1" customWidth="1"/>
    <col min="18" max="18" width="35" hidden="1" customWidth="1"/>
    <col min="19" max="19" width="24.6640625" hidden="1" customWidth="1"/>
    <col min="20" max="20" width="10.83203125" customWidth="1"/>
  </cols>
  <sheetData>
    <row r="1" spans="2:19" s="2" customFormat="1" ht="138" customHeight="1">
      <c r="B1" s="6" t="s">
        <v>99</v>
      </c>
      <c r="C1" s="6" t="s">
        <v>122</v>
      </c>
      <c r="D1" s="6" t="s">
        <v>1</v>
      </c>
      <c r="E1" s="6" t="s">
        <v>2</v>
      </c>
      <c r="F1" s="6" t="s">
        <v>54</v>
      </c>
      <c r="G1" s="6" t="s">
        <v>3</v>
      </c>
      <c r="H1" s="6" t="s">
        <v>62</v>
      </c>
      <c r="I1" s="6" t="s">
        <v>59</v>
      </c>
      <c r="J1" s="6" t="s">
        <v>61</v>
      </c>
      <c r="K1" s="6" t="s">
        <v>63</v>
      </c>
      <c r="L1" s="6" t="s">
        <v>64</v>
      </c>
      <c r="M1" s="6" t="s">
        <v>65</v>
      </c>
      <c r="N1" s="6" t="s">
        <v>66</v>
      </c>
      <c r="O1" s="6" t="s">
        <v>79</v>
      </c>
      <c r="P1" s="6" t="s">
        <v>121</v>
      </c>
      <c r="Q1" s="29"/>
    </row>
    <row r="2" spans="2:19" s="3" customFormat="1" ht="130" customHeight="1">
      <c r="B2" s="75">
        <v>29</v>
      </c>
      <c r="C2" s="4"/>
      <c r="D2" s="71"/>
      <c r="E2" s="72"/>
      <c r="F2" s="72"/>
      <c r="G2" s="72"/>
      <c r="H2" s="73"/>
      <c r="I2" s="73"/>
      <c r="J2" s="73"/>
      <c r="K2" s="73"/>
      <c r="L2" s="73"/>
      <c r="M2" s="73"/>
      <c r="N2" s="73"/>
      <c r="O2" s="73" t="str">
        <f>IF(S4="LOW",
    IF(S12&lt;4,"LOW",IF(S12&lt;=15,"MODERATE","HIGH")),
IF(S4="MODERATE",
    IF(S12&lt;11,"LOW",IF(S12&lt;=18,"MODERATE","HIGH")),
IF(S4="HIGH",
    IF(S12&lt;15,"LOW",IF(S12&lt;=20,"MODERATE","HIGH")),
"")))</f>
        <v>LOW</v>
      </c>
      <c r="P2" s="37"/>
      <c r="Q2" s="30"/>
    </row>
    <row r="3" spans="2:19" ht="8" customHeight="1">
      <c r="D3" s="7"/>
    </row>
    <row r="4" spans="2:19" s="2" customFormat="1" ht="81" customHeight="1">
      <c r="B4" s="6" t="s">
        <v>99</v>
      </c>
      <c r="C4" s="23" t="s">
        <v>131</v>
      </c>
      <c r="D4" s="62" t="s">
        <v>55</v>
      </c>
      <c r="E4" s="63"/>
      <c r="F4" s="63"/>
      <c r="G4" s="64"/>
      <c r="H4" s="23" t="s">
        <v>3</v>
      </c>
      <c r="I4" s="6" t="s">
        <v>96</v>
      </c>
      <c r="J4" s="6" t="s">
        <v>97</v>
      </c>
      <c r="K4" s="6" t="s">
        <v>98</v>
      </c>
      <c r="L4" s="6" t="s">
        <v>113</v>
      </c>
      <c r="M4" s="6" t="s">
        <v>114</v>
      </c>
      <c r="N4" s="23" t="s">
        <v>115</v>
      </c>
      <c r="O4" s="65" t="s">
        <v>118</v>
      </c>
      <c r="P4" s="66"/>
      <c r="Q4" s="29"/>
      <c r="R4" s="2" t="s">
        <v>95</v>
      </c>
      <c r="S4" s="2" t="str">
        <f>METHODOLOGY!C4</f>
        <v>Low</v>
      </c>
    </row>
    <row r="5" spans="2:19" s="7" customFormat="1" ht="125" customHeight="1">
      <c r="B5" s="8"/>
      <c r="C5" s="8"/>
      <c r="D5" s="61"/>
      <c r="E5" s="61"/>
      <c r="F5" s="61"/>
      <c r="G5" s="61"/>
      <c r="H5" s="34"/>
      <c r="I5" s="35">
        <v>0</v>
      </c>
      <c r="J5" s="36">
        <v>0</v>
      </c>
      <c r="K5" s="36">
        <f>I5*J5</f>
        <v>0</v>
      </c>
      <c r="L5" s="8"/>
      <c r="M5" s="8"/>
      <c r="N5" s="5" t="str">
        <f>IF(H5="VERY HIGH",R14,
IF(H5="HIGH",R15,
IF(H5="MEDIUM",R16,
IF(H5="LOW",R17,
IF(H5="VERY LOW",R18,"")))))</f>
        <v/>
      </c>
      <c r="O5" s="68"/>
      <c r="P5" s="68"/>
      <c r="Q5" s="32"/>
      <c r="R5" s="7" t="s">
        <v>81</v>
      </c>
      <c r="S5" s="7" t="str">
        <f>IF(H2="VERY HIGH",5,IF(H2="HIGH",4,IF(H2="MODERATE",3,IF(H2="LOW",2,IF(H2="VERY LOW",1,"")))))</f>
        <v/>
      </c>
    </row>
    <row r="6" spans="2:19" ht="125" customHeight="1">
      <c r="B6" s="9"/>
      <c r="C6" s="9"/>
      <c r="D6" s="61"/>
      <c r="E6" s="61"/>
      <c r="F6" s="61"/>
      <c r="G6" s="61"/>
      <c r="H6" s="34"/>
      <c r="I6" s="35"/>
      <c r="J6" s="36"/>
      <c r="K6" s="36"/>
      <c r="L6" s="9"/>
      <c r="M6" s="9"/>
      <c r="N6" s="5" t="str">
        <f>IF(H6="VERY HIGH",R14,
IF(H6="HIGH",R15,
IF(H6="MEDIUM",R16,
IF(H6="LOW",R17,
IF(H6="VERY LOW",R18,"")))))</f>
        <v/>
      </c>
      <c r="O6" s="67"/>
      <c r="P6" s="67"/>
      <c r="R6" t="s">
        <v>80</v>
      </c>
      <c r="S6" t="str">
        <f>IF(I2="VERY HIGH",5,IF(I2="HIGH",4,IF(I2="MODERATE",3,IF(I2="LOW",2,IF(I2="VERY LOW",1,"")))))</f>
        <v/>
      </c>
    </row>
    <row r="7" spans="2:19" ht="125" customHeight="1">
      <c r="B7" s="9"/>
      <c r="C7" s="9"/>
      <c r="D7" s="61"/>
      <c r="E7" s="61"/>
      <c r="F7" s="61"/>
      <c r="G7" s="61"/>
      <c r="H7" s="34"/>
      <c r="I7" s="35"/>
      <c r="J7" s="36"/>
      <c r="K7" s="36"/>
      <c r="L7" s="9"/>
      <c r="M7" s="36"/>
      <c r="N7" s="5" t="str">
        <f>IF(H7="VERY HIGH",R14,
IF(H7="HIGH",R15,
IF(H7="MEDIUM",R16,
IF(H7="LOW",R17,
IF(H7="VERY LOW",R18,"")))))</f>
        <v/>
      </c>
      <c r="O7" s="67"/>
      <c r="P7" s="67"/>
      <c r="R7" t="s">
        <v>82</v>
      </c>
      <c r="S7" t="str">
        <f>IF(J2="VERY HIGH",5,IF(J2="HIGH",4,IF(J2="MODERATE",3,IF(J2="LOW",2,IF(J2="VERY LOW",1,"")))))</f>
        <v/>
      </c>
    </row>
    <row r="8" spans="2:19" ht="125" customHeight="1">
      <c r="B8" s="9"/>
      <c r="C8" s="9"/>
      <c r="D8" s="61"/>
      <c r="E8" s="61"/>
      <c r="F8" s="61"/>
      <c r="G8" s="61"/>
      <c r="H8" s="34"/>
      <c r="I8" s="9"/>
      <c r="J8" s="54"/>
      <c r="K8" s="36"/>
      <c r="L8" s="36"/>
      <c r="M8" s="36"/>
      <c r="N8" s="5" t="str">
        <f>IF(H8="VERY HIGH",R14,
IF(H8="HIGH",R15,
IF(H8="MEDIUM",R16,
IF(H8="LOW",R17,
IF(H8="VERY LOW",R18,"")))))</f>
        <v/>
      </c>
      <c r="O8" s="67"/>
      <c r="P8" s="67"/>
      <c r="R8" t="s">
        <v>83</v>
      </c>
      <c r="S8" t="str">
        <f>IF(K2="VERY HIGH",5,IF(K2="HIGH",4,IF(K2="MODERATE",3,IF(K2="LOW",2,IF(K2="VERY LOW",1,"")))))</f>
        <v/>
      </c>
    </row>
    <row r="9" spans="2:19" ht="125" customHeight="1">
      <c r="B9" s="9"/>
      <c r="C9" s="9"/>
      <c r="D9" s="61"/>
      <c r="E9" s="61"/>
      <c r="F9" s="61"/>
      <c r="G9" s="61"/>
      <c r="H9" s="34"/>
      <c r="I9" s="50" t="str">
        <f>IF(H9="VERY HIGH",R17,
IF(H9="HIGH",R18,
IF(H9="MEDIUM",R19,
IF(H9="LOW",R20,
IF(H9="VERY LOW",R21,"")))))</f>
        <v/>
      </c>
      <c r="J9" s="51"/>
      <c r="K9" s="35"/>
      <c r="L9" s="36"/>
      <c r="M9" s="36"/>
      <c r="N9" s="34"/>
      <c r="O9" s="69"/>
      <c r="P9" s="70"/>
      <c r="R9" t="s">
        <v>84</v>
      </c>
      <c r="S9" t="str">
        <f>IF(L2="VERY HIGH",5,IF(L2="HIGH",4,IF(L2="MODERATE",3,IF(L2="LOW",2,IF(L2="VERY LOW",1,"")))))</f>
        <v/>
      </c>
    </row>
    <row r="10" spans="2:19" ht="125" customHeight="1">
      <c r="B10" s="9"/>
      <c r="C10" s="9"/>
      <c r="D10" s="61"/>
      <c r="E10" s="61"/>
      <c r="F10" s="61"/>
      <c r="G10" s="61"/>
      <c r="H10" s="34"/>
      <c r="I10" s="50" t="str">
        <f>IF(H10="VERY HIGH",R17,
IF(H10="HIGH",R18,
IF(H10="MEDIUM",R19,
IF(H10="LOW",R20,
IF(H10="VERY LOW",R21,"")))))</f>
        <v/>
      </c>
      <c r="J10" s="51"/>
      <c r="K10" s="35"/>
      <c r="L10" s="36"/>
      <c r="M10" s="36"/>
      <c r="N10" s="34"/>
      <c r="O10" s="69"/>
      <c r="P10" s="70"/>
      <c r="R10" t="s">
        <v>85</v>
      </c>
      <c r="S10" t="str">
        <f>IF(M2="VERY HIGH",5,IF(M2="HIGH",4,IF(M2="MODERATE",3,IF(M2="LOW",2,IF(M2="VERY LOW",1,"")))))</f>
        <v/>
      </c>
    </row>
    <row r="11" spans="2:19" ht="125" customHeight="1">
      <c r="B11" s="9"/>
      <c r="C11" s="9"/>
      <c r="D11" s="61"/>
      <c r="E11" s="61"/>
      <c r="F11" s="61"/>
      <c r="G11" s="61"/>
      <c r="H11" s="34"/>
      <c r="I11" s="52"/>
      <c r="J11" s="53"/>
      <c r="K11" s="35"/>
      <c r="L11" s="36"/>
      <c r="M11" s="36"/>
      <c r="N11" s="34"/>
      <c r="O11" s="69"/>
      <c r="P11" s="70"/>
      <c r="R11" t="s">
        <v>86</v>
      </c>
      <c r="S11" t="str">
        <f>IF(N2="VERY HIGH",5,IF(N2="HIGH",4,IF(N2="MODERATE",3,IF(N2="LOW",2,IF(N2="VERY LOW",1,"")))))</f>
        <v/>
      </c>
    </row>
    <row r="12" spans="2:19" ht="125" customHeight="1">
      <c r="B12" s="9"/>
      <c r="C12" s="9"/>
      <c r="D12" s="61"/>
      <c r="E12" s="61"/>
      <c r="F12" s="61"/>
      <c r="G12" s="61"/>
      <c r="H12" s="34"/>
      <c r="I12" s="52"/>
      <c r="J12" s="53"/>
      <c r="K12" s="35"/>
      <c r="L12" s="36"/>
      <c r="M12" s="36"/>
      <c r="N12" s="34"/>
      <c r="O12" s="69"/>
      <c r="P12" s="70"/>
      <c r="R12" t="s">
        <v>87</v>
      </c>
      <c r="S12">
        <f>SUM(S5:S11)</f>
        <v>0</v>
      </c>
    </row>
    <row r="13" spans="2:19" ht="125" customHeight="1">
      <c r="B13" s="9"/>
      <c r="C13" s="9"/>
      <c r="D13" s="61"/>
      <c r="E13" s="61"/>
      <c r="F13" s="61"/>
      <c r="G13" s="61"/>
      <c r="H13" s="34"/>
      <c r="I13" s="52"/>
      <c r="J13" s="53"/>
      <c r="K13" s="35"/>
      <c r="L13" s="36"/>
      <c r="M13" s="36"/>
      <c r="N13" s="34"/>
      <c r="O13" s="69"/>
      <c r="P13" s="70"/>
      <c r="R13" t="s">
        <v>116</v>
      </c>
    </row>
    <row r="14" spans="2:19" ht="125" customHeight="1">
      <c r="B14" s="9"/>
      <c r="C14" s="9"/>
      <c r="D14" s="61"/>
      <c r="E14" s="61"/>
      <c r="F14" s="61"/>
      <c r="G14" s="61"/>
      <c r="H14" s="34"/>
      <c r="I14" s="52"/>
      <c r="J14" s="53"/>
      <c r="K14" s="35"/>
      <c r="L14" s="36"/>
      <c r="M14" s="36"/>
      <c r="N14" s="34"/>
      <c r="O14" s="69"/>
      <c r="P14" s="70"/>
      <c r="R14" s="1" t="str">
        <f>METHODOLOGY!C16</f>
        <v>Immediately elevate to senior leadership, implement active mitigation measures, and monitor continuously with frequent status reviews and trigger tracking.</v>
      </c>
      <c r="S14" s="1"/>
    </row>
    <row r="15" spans="2:19" ht="125" customHeight="1">
      <c r="B15" s="9"/>
      <c r="C15" s="9"/>
      <c r="D15" s="61"/>
      <c r="E15" s="61"/>
      <c r="F15" s="61"/>
      <c r="G15" s="61"/>
      <c r="H15" s="34"/>
      <c r="I15" s="52"/>
      <c r="J15" s="53"/>
      <c r="K15" s="35"/>
      <c r="L15" s="36"/>
      <c r="M15" s="36"/>
      <c r="N15" s="34"/>
      <c r="O15" s="69"/>
      <c r="P15" s="70"/>
      <c r="R15" s="28" t="str">
        <f>METHODOLOGY!C17</f>
        <v>Implement defined mitigation actions, and review regularly with scheduled monitoring and trigger checks.</v>
      </c>
      <c r="S15" s="28"/>
    </row>
    <row r="16" spans="2:19" ht="125" customHeight="1">
      <c r="B16" s="9"/>
      <c r="C16" s="9"/>
      <c r="D16" s="61"/>
      <c r="E16" s="61"/>
      <c r="F16" s="61"/>
      <c r="G16" s="61"/>
      <c r="H16" s="34"/>
      <c r="I16" s="52"/>
      <c r="J16" s="53"/>
      <c r="K16" s="35"/>
      <c r="L16" s="36"/>
      <c r="M16" s="36"/>
      <c r="N16" s="34"/>
      <c r="O16" s="69"/>
      <c r="P16" s="70"/>
      <c r="R16" s="28" t="str">
        <f>METHODOLOGY!C18</f>
        <v>Track through normal project reporting cycles, confirm assumptions periodically, and prepare contingency actions if conditions begin to change.</v>
      </c>
      <c r="S16" s="28"/>
    </row>
    <row r="17" spans="2:19" ht="125" customHeight="1">
      <c r="B17" s="9"/>
      <c r="C17" s="9"/>
      <c r="D17" s="61"/>
      <c r="E17" s="61"/>
      <c r="F17" s="61"/>
      <c r="G17" s="61"/>
      <c r="H17" s="34"/>
      <c r="I17" s="52"/>
      <c r="J17" s="53"/>
      <c r="K17" s="35"/>
      <c r="L17" s="36"/>
      <c r="M17" s="36"/>
      <c r="N17" s="34"/>
      <c r="O17" s="69"/>
      <c r="P17" s="70"/>
      <c r="R17" s="28" t="str">
        <f>METHODOLOGY!C19</f>
        <v>Document and monitor during routine project reviews with no immediate mitigation required.</v>
      </c>
      <c r="S17" s="28"/>
    </row>
    <row r="18" spans="2:19" ht="125" customHeight="1">
      <c r="B18" s="9"/>
      <c r="C18" s="9"/>
      <c r="D18" s="61"/>
      <c r="E18" s="61"/>
      <c r="F18" s="61"/>
      <c r="G18" s="61"/>
      <c r="H18" s="34"/>
      <c r="I18" s="52"/>
      <c r="J18" s="53"/>
      <c r="K18" s="35"/>
      <c r="L18" s="36"/>
      <c r="M18" s="36"/>
      <c r="N18" s="34"/>
      <c r="O18" s="69"/>
      <c r="P18" s="70"/>
      <c r="R18" s="28" t="str">
        <f>METHODOLOGY!C20</f>
        <v>Record for awareness and reassess only if project conditions change or new information emerges.</v>
      </c>
      <c r="S18" s="28"/>
    </row>
    <row r="19" spans="2:19" ht="125" customHeight="1">
      <c r="B19" s="9"/>
      <c r="C19" s="9"/>
      <c r="D19" s="61"/>
      <c r="E19" s="61"/>
      <c r="F19" s="61"/>
      <c r="G19" s="61"/>
      <c r="H19" s="34"/>
      <c r="I19" s="52"/>
      <c r="J19" s="53"/>
      <c r="K19" s="35"/>
      <c r="L19" s="36"/>
      <c r="M19" s="36"/>
      <c r="N19" s="34"/>
      <c r="O19" s="69"/>
      <c r="P19" s="70"/>
    </row>
    <row r="20" spans="2:19" ht="125" customHeight="1">
      <c r="B20" s="9"/>
      <c r="C20" s="9"/>
      <c r="D20" s="61"/>
      <c r="E20" s="61"/>
      <c r="F20" s="61"/>
      <c r="G20" s="61"/>
      <c r="H20" s="34"/>
      <c r="I20" s="52"/>
      <c r="J20" s="53"/>
      <c r="K20" s="35"/>
      <c r="L20" s="36"/>
      <c r="M20" s="36"/>
      <c r="N20" s="34"/>
      <c r="O20" s="69"/>
      <c r="P20" s="70"/>
    </row>
    <row r="21" spans="2:19" ht="68" customHeight="1"/>
    <row r="22" spans="2:19" ht="68" customHeight="1"/>
    <row r="23" spans="2:19" ht="68" customHeight="1"/>
    <row r="24" spans="2:19" ht="68" customHeight="1"/>
    <row r="25" spans="2:19" ht="68" customHeight="1"/>
    <row r="26" spans="2:19" ht="68" customHeight="1"/>
    <row r="27" spans="2:19" ht="68" customHeight="1"/>
    <row r="28" spans="2:19" ht="68" customHeight="1"/>
    <row r="29" spans="2:19" ht="68" customHeight="1"/>
    <row r="30" spans="2:19" ht="68" customHeight="1"/>
    <row r="31" spans="2:19" ht="68" customHeight="1"/>
    <row r="32" spans="2:19" ht="68" customHeight="1"/>
    <row r="33" ht="68" customHeight="1"/>
    <row r="34" ht="68" customHeight="1"/>
    <row r="35" ht="68" customHeight="1"/>
    <row r="36" ht="68" customHeight="1"/>
    <row r="37" ht="68" customHeight="1"/>
    <row r="38" ht="68" customHeight="1"/>
    <row r="39" ht="68" customHeight="1"/>
  </sheetData>
  <mergeCells count="34">
    <mergeCell ref="D19:G19"/>
    <mergeCell ref="O19:P19"/>
    <mergeCell ref="D20:G20"/>
    <mergeCell ref="O20:P20"/>
    <mergeCell ref="D16:G16"/>
    <mergeCell ref="O16:P16"/>
    <mergeCell ref="D17:G17"/>
    <mergeCell ref="O17:P17"/>
    <mergeCell ref="D18:G18"/>
    <mergeCell ref="O18:P18"/>
    <mergeCell ref="D13:G13"/>
    <mergeCell ref="O13:P13"/>
    <mergeCell ref="D14:G14"/>
    <mergeCell ref="O14:P14"/>
    <mergeCell ref="D15:G15"/>
    <mergeCell ref="O15:P15"/>
    <mergeCell ref="D10:G10"/>
    <mergeCell ref="O10:P10"/>
    <mergeCell ref="D11:G11"/>
    <mergeCell ref="O11:P11"/>
    <mergeCell ref="D12:G12"/>
    <mergeCell ref="O12:P12"/>
    <mergeCell ref="D7:G7"/>
    <mergeCell ref="O7:P7"/>
    <mergeCell ref="D8:G8"/>
    <mergeCell ref="O8:P8"/>
    <mergeCell ref="D9:G9"/>
    <mergeCell ref="O9:P9"/>
    <mergeCell ref="D4:G4"/>
    <mergeCell ref="O4:P4"/>
    <mergeCell ref="D5:G5"/>
    <mergeCell ref="O5:P5"/>
    <mergeCell ref="D6:G6"/>
    <mergeCell ref="O6:P6"/>
  </mergeCells>
  <conditionalFormatting sqref="F2">
    <cfRule type="containsText" dxfId="23" priority="11" operator="containsText" text="POSITIVE">
      <formula>NOT(ISERROR(SEARCH("POSITIVE",F2)))</formula>
    </cfRule>
    <cfRule type="containsText" dxfId="22" priority="12" operator="containsText" text="NEGATIVE">
      <formula>NOT(ISERROR(SEARCH("NEGATIVE",F2)))</formula>
    </cfRule>
  </conditionalFormatting>
  <conditionalFormatting sqref="G2">
    <cfRule type="containsText" dxfId="21" priority="7" operator="containsText" text="VERY HIGH">
      <formula>NOT(ISERROR(SEARCH("VERY HIGH",G2)))</formula>
    </cfRule>
  </conditionalFormatting>
  <conditionalFormatting sqref="H5:H20">
    <cfRule type="containsText" dxfId="20" priority="2" operator="containsText" text="HIGH">
      <formula>NOT(ISERROR(SEARCH("HIGH",H5)))</formula>
    </cfRule>
    <cfRule type="containsText" dxfId="19" priority="3" operator="containsText" text="VERY HIGH">
      <formula>NOT(ISERROR(SEARCH("VERY HIGH",H5)))</formula>
    </cfRule>
  </conditionalFormatting>
  <conditionalFormatting sqref="H2:N2">
    <cfRule type="containsText" dxfId="18" priority="1" operator="containsText" text="MODERATE">
      <formula>NOT(ISERROR(SEARCH("MODERATE",H2)))</formula>
    </cfRule>
    <cfRule type="containsText" dxfId="17" priority="4" operator="containsText" text="Very Low">
      <formula>NOT(ISERROR(SEARCH("Very Low",H2)))</formula>
    </cfRule>
    <cfRule type="containsText" dxfId="16" priority="5" operator="containsText" text="High">
      <formula>NOT(ISERROR(SEARCH("High",H2)))</formula>
    </cfRule>
    <cfRule type="containsText" dxfId="15" priority="6" operator="containsText" text="Very High">
      <formula>NOT(ISERROR(SEARCH("Very High",H2)))</formula>
    </cfRule>
  </conditionalFormatting>
  <conditionalFormatting sqref="O2:Q2">
    <cfRule type="containsText" dxfId="14" priority="8" operator="containsText" text="LOW">
      <formula>NOT(ISERROR(SEARCH("LOW",O2)))</formula>
    </cfRule>
    <cfRule type="containsText" dxfId="13" priority="9" operator="containsText" text="MODERATE">
      <formula>NOT(ISERROR(SEARCH("MODERATE",O2)))</formula>
    </cfRule>
    <cfRule type="containsText" dxfId="12" priority="10" operator="containsText" text="HIGh">
      <formula>NOT(ISERROR(SEARCH("HIGh",O2)))</formula>
    </cfRule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xr:uid="{C8A2108A-6A41-9D46-A4D7-15AC8BDBC6F7}">
          <x14:formula1>
            <xm:f>METHODOLOGY!$B$9:$B$13</xm:f>
          </x14:formula1>
          <xm:sqref>H5:H20</xm:sqref>
        </x14:dataValidation>
        <x14:dataValidation type="list" allowBlank="1" showInputMessage="1" showErrorMessage="1" xr:uid="{5C1FA3BD-6496-3A49-AB61-DBF34AB58B72}">
          <x14:formula1>
            <xm:f>METHODOLOGY!$B$83:$B$88</xm:f>
          </x14:formula1>
          <xm:sqref>N2</xm:sqref>
        </x14:dataValidation>
        <x14:dataValidation type="list" allowBlank="1" showInputMessage="1" showErrorMessage="1" xr:uid="{542B489E-0239-BC40-BA1B-5914FA33CDE9}">
          <x14:formula1>
            <xm:f>METHODOLOGY!$B$75:$B$80</xm:f>
          </x14:formula1>
          <xm:sqref>M2</xm:sqref>
        </x14:dataValidation>
        <x14:dataValidation type="list" allowBlank="1" showInputMessage="1" showErrorMessage="1" xr:uid="{B5471B79-A8F8-C64C-9F15-8A83DE31C125}">
          <x14:formula1>
            <xm:f>METHODOLOGY!$B$67:$B$72</xm:f>
          </x14:formula1>
          <xm:sqref>L2</xm:sqref>
        </x14:dataValidation>
        <x14:dataValidation type="list" allowBlank="1" showInputMessage="1" showErrorMessage="1" xr:uid="{EA54B8A8-9675-2041-82EA-11ADBF424158}">
          <x14:formula1>
            <xm:f>METHODOLOGY!$B$59:$B$64</xm:f>
          </x14:formula1>
          <xm:sqref>K2</xm:sqref>
        </x14:dataValidation>
        <x14:dataValidation type="list" allowBlank="1" showInputMessage="1" showErrorMessage="1" xr:uid="{A05AE9DC-C82E-8441-8149-5B718726C4B8}">
          <x14:formula1>
            <xm:f>METHODOLOGY!$B$35:$B$40</xm:f>
          </x14:formula1>
          <xm:sqref>J2</xm:sqref>
        </x14:dataValidation>
        <x14:dataValidation type="list" allowBlank="1" showInputMessage="1" showErrorMessage="1" xr:uid="{04EF113A-2B96-004F-93E0-88F14FA3E715}">
          <x14:formula1>
            <xm:f>METHODOLOGY!$B$43:$B$48</xm:f>
          </x14:formula1>
          <xm:sqref>I2</xm:sqref>
        </x14:dataValidation>
        <x14:dataValidation type="list" allowBlank="1" showInputMessage="1" showErrorMessage="1" xr:uid="{607942FC-971A-1F4A-9180-BFBB3C5A54EA}">
          <x14:formula1>
            <xm:f>METHODOLOGY!$B$51:$B$56</xm:f>
          </x14:formula1>
          <xm:sqref>H2</xm:sqref>
        </x14:dataValidation>
        <x14:dataValidation type="list" allowBlank="1" showInputMessage="1" showErrorMessage="1" xr:uid="{3846ED3B-067F-EA4F-98A1-BA48BD8CAFDA}">
          <x14:formula1>
            <xm:f>METHODOLOGY!$D$43:$D$48</xm:f>
          </x14:formula1>
          <xm:sqref>I3 I21:I1048576</xm:sqref>
        </x14:dataValidation>
        <x14:dataValidation type="list" allowBlank="1" showInputMessage="1" showErrorMessage="1" xr:uid="{ABFCF4C4-B250-884A-8173-BBFB56F64AF6}">
          <x14:formula1>
            <xm:f>METHODOLOGY!$D$51:$D$56</xm:f>
          </x14:formula1>
          <xm:sqref>H3 H21:H1048576</xm:sqref>
        </x14:dataValidation>
        <x14:dataValidation type="list" allowBlank="1" showInputMessage="1" showErrorMessage="1" xr:uid="{2F37DDAD-9C0E-864D-977A-F0B1FBC329AF}">
          <x14:formula1>
            <xm:f>METHODOLOGY!$B$31:$B$32</xm:f>
          </x14:formula1>
          <xm:sqref>F2:F3 F21:F1048576</xm:sqref>
        </x14:dataValidation>
        <x14:dataValidation type="list" allowBlank="1" showInputMessage="1" showErrorMessage="1" xr:uid="{0B2AA8DA-ED44-BD45-AD16-C03B840325E2}">
          <x14:formula1>
            <xm:f>METHODOLOGY!$D$9:$D$13</xm:f>
          </x14:formula1>
          <xm:sqref>G72:G1048576 G2:G3</xm:sqref>
        </x14:dataValidation>
        <x14:dataValidation type="list" allowBlank="1" showInputMessage="1" showErrorMessage="1" xr:uid="{91B95F1D-DBCF-0140-972A-32579CF8D6EB}">
          <x14:formula1>
            <xm:f>METHODOLOGY!$B$23:$B$28</xm:f>
          </x14:formula1>
          <xm:sqref>E2</xm:sqref>
        </x14:dataValidation>
      </x14:dataValidations>
    </ext>
  </extLst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A25E8-F53F-6B44-9B88-C422645AAF10}">
  <dimension ref="B1:S39"/>
  <sheetViews>
    <sheetView zoomScale="56" workbookViewId="0">
      <selection activeCell="B3" sqref="B3"/>
    </sheetView>
  </sheetViews>
  <sheetFormatPr baseColWidth="10" defaultRowHeight="19"/>
  <cols>
    <col min="1" max="1" width="1.83203125" customWidth="1"/>
    <col min="2" max="2" width="8" customWidth="1"/>
    <col min="3" max="3" width="31.1640625" customWidth="1"/>
    <col min="4" max="4" width="86" customWidth="1"/>
    <col min="5" max="5" width="26.83203125" customWidth="1"/>
    <col min="6" max="6" width="19.33203125" customWidth="1"/>
    <col min="7" max="7" width="19.1640625" customWidth="1"/>
    <col min="8" max="8" width="20.33203125" style="24" customWidth="1"/>
    <col min="9" max="11" width="17.83203125" customWidth="1"/>
    <col min="12" max="12" width="25" customWidth="1"/>
    <col min="13" max="13" width="25.5" customWidth="1"/>
    <col min="14" max="14" width="28.6640625" customWidth="1"/>
    <col min="15" max="15" width="35.6640625" customWidth="1"/>
    <col min="16" max="16" width="72.83203125" style="33" customWidth="1"/>
    <col min="17" max="17" width="7" style="31" hidden="1" customWidth="1"/>
    <col min="18" max="18" width="35" hidden="1" customWidth="1"/>
    <col min="19" max="19" width="24.6640625" hidden="1" customWidth="1"/>
    <col min="20" max="20" width="10.83203125" customWidth="1"/>
  </cols>
  <sheetData>
    <row r="1" spans="2:19" s="2" customFormat="1" ht="138" customHeight="1">
      <c r="B1" s="6" t="s">
        <v>99</v>
      </c>
      <c r="C1" s="6" t="s">
        <v>122</v>
      </c>
      <c r="D1" s="6" t="s">
        <v>1</v>
      </c>
      <c r="E1" s="6" t="s">
        <v>2</v>
      </c>
      <c r="F1" s="6" t="s">
        <v>54</v>
      </c>
      <c r="G1" s="6" t="s">
        <v>3</v>
      </c>
      <c r="H1" s="6" t="s">
        <v>62</v>
      </c>
      <c r="I1" s="6" t="s">
        <v>59</v>
      </c>
      <c r="J1" s="6" t="s">
        <v>61</v>
      </c>
      <c r="K1" s="6" t="s">
        <v>63</v>
      </c>
      <c r="L1" s="6" t="s">
        <v>64</v>
      </c>
      <c r="M1" s="6" t="s">
        <v>65</v>
      </c>
      <c r="N1" s="6" t="s">
        <v>66</v>
      </c>
      <c r="O1" s="6" t="s">
        <v>79</v>
      </c>
      <c r="P1" s="6" t="s">
        <v>121</v>
      </c>
      <c r="Q1" s="29"/>
    </row>
    <row r="2" spans="2:19" s="3" customFormat="1" ht="130" customHeight="1">
      <c r="B2" s="75">
        <v>30</v>
      </c>
      <c r="C2" s="4"/>
      <c r="D2" s="71"/>
      <c r="E2" s="72"/>
      <c r="F2" s="72"/>
      <c r="G2" s="72"/>
      <c r="H2" s="73"/>
      <c r="I2" s="73"/>
      <c r="J2" s="73"/>
      <c r="K2" s="73"/>
      <c r="L2" s="73"/>
      <c r="M2" s="73"/>
      <c r="N2" s="73"/>
      <c r="O2" s="73" t="str">
        <f>IF(S4="LOW",
    IF(S12&lt;4,"LOW",IF(S12&lt;=15,"MODERATE","HIGH")),
IF(S4="MODERATE",
    IF(S12&lt;11,"LOW",IF(S12&lt;=18,"MODERATE","HIGH")),
IF(S4="HIGH",
    IF(S12&lt;15,"LOW",IF(S12&lt;=20,"MODERATE","HIGH")),
"")))</f>
        <v>LOW</v>
      </c>
      <c r="P2" s="37"/>
      <c r="Q2" s="30"/>
    </row>
    <row r="3" spans="2:19" ht="8" customHeight="1">
      <c r="D3" s="7"/>
    </row>
    <row r="4" spans="2:19" s="2" customFormat="1" ht="81" customHeight="1">
      <c r="B4" s="6" t="s">
        <v>99</v>
      </c>
      <c r="C4" s="23" t="s">
        <v>131</v>
      </c>
      <c r="D4" s="62" t="s">
        <v>55</v>
      </c>
      <c r="E4" s="63"/>
      <c r="F4" s="63"/>
      <c r="G4" s="64"/>
      <c r="H4" s="23" t="s">
        <v>3</v>
      </c>
      <c r="I4" s="6" t="s">
        <v>96</v>
      </c>
      <c r="J4" s="6" t="s">
        <v>97</v>
      </c>
      <c r="K4" s="6" t="s">
        <v>98</v>
      </c>
      <c r="L4" s="6" t="s">
        <v>113</v>
      </c>
      <c r="M4" s="6" t="s">
        <v>114</v>
      </c>
      <c r="N4" s="23" t="s">
        <v>115</v>
      </c>
      <c r="O4" s="65" t="s">
        <v>118</v>
      </c>
      <c r="P4" s="66"/>
      <c r="Q4" s="29"/>
      <c r="R4" s="2" t="s">
        <v>95</v>
      </c>
      <c r="S4" s="2" t="str">
        <f>METHODOLOGY!C4</f>
        <v>Low</v>
      </c>
    </row>
    <row r="5" spans="2:19" s="7" customFormat="1" ht="125" customHeight="1">
      <c r="B5" s="8"/>
      <c r="C5" s="8"/>
      <c r="D5" s="61"/>
      <c r="E5" s="61"/>
      <c r="F5" s="61"/>
      <c r="G5" s="61"/>
      <c r="H5" s="34"/>
      <c r="I5" s="35">
        <v>0</v>
      </c>
      <c r="J5" s="36">
        <v>0</v>
      </c>
      <c r="K5" s="36">
        <f>I5*J5</f>
        <v>0</v>
      </c>
      <c r="L5" s="8"/>
      <c r="M5" s="8"/>
      <c r="N5" s="5" t="str">
        <f>IF(H5="VERY HIGH",R14,
IF(H5="HIGH",R15,
IF(H5="MEDIUM",R16,
IF(H5="LOW",R17,
IF(H5="VERY LOW",R18,"")))))</f>
        <v/>
      </c>
      <c r="O5" s="68"/>
      <c r="P5" s="68"/>
      <c r="Q5" s="32"/>
      <c r="R5" s="7" t="s">
        <v>81</v>
      </c>
      <c r="S5" s="7" t="str">
        <f>IF(H2="VERY HIGH",5,IF(H2="HIGH",4,IF(H2="MODERATE",3,IF(H2="LOW",2,IF(H2="VERY LOW",1,"")))))</f>
        <v/>
      </c>
    </row>
    <row r="6" spans="2:19" ht="125" customHeight="1">
      <c r="B6" s="9"/>
      <c r="C6" s="9"/>
      <c r="D6" s="61"/>
      <c r="E6" s="61"/>
      <c r="F6" s="61"/>
      <c r="G6" s="61"/>
      <c r="H6" s="34"/>
      <c r="I6" s="35"/>
      <c r="J6" s="36"/>
      <c r="K6" s="36"/>
      <c r="L6" s="9"/>
      <c r="M6" s="9"/>
      <c r="N6" s="5" t="str">
        <f>IF(H6="VERY HIGH",R14,
IF(H6="HIGH",R15,
IF(H6="MEDIUM",R16,
IF(H6="LOW",R17,
IF(H6="VERY LOW",R18,"")))))</f>
        <v/>
      </c>
      <c r="O6" s="67"/>
      <c r="P6" s="67"/>
      <c r="R6" t="s">
        <v>80</v>
      </c>
      <c r="S6" t="str">
        <f>IF(I2="VERY HIGH",5,IF(I2="HIGH",4,IF(I2="MODERATE",3,IF(I2="LOW",2,IF(I2="VERY LOW",1,"")))))</f>
        <v/>
      </c>
    </row>
    <row r="7" spans="2:19" ht="125" customHeight="1">
      <c r="B7" s="9"/>
      <c r="C7" s="9"/>
      <c r="D7" s="61"/>
      <c r="E7" s="61"/>
      <c r="F7" s="61"/>
      <c r="G7" s="61"/>
      <c r="H7" s="34"/>
      <c r="I7" s="35"/>
      <c r="J7" s="36"/>
      <c r="K7" s="36"/>
      <c r="L7" s="9"/>
      <c r="M7" s="36"/>
      <c r="N7" s="5" t="str">
        <f>IF(H7="VERY HIGH",R14,
IF(H7="HIGH",R15,
IF(H7="MEDIUM",R16,
IF(H7="LOW",R17,
IF(H7="VERY LOW",R18,"")))))</f>
        <v/>
      </c>
      <c r="O7" s="67"/>
      <c r="P7" s="67"/>
      <c r="R7" t="s">
        <v>82</v>
      </c>
      <c r="S7" t="str">
        <f>IF(J2="VERY HIGH",5,IF(J2="HIGH",4,IF(J2="MODERATE",3,IF(J2="LOW",2,IF(J2="VERY LOW",1,"")))))</f>
        <v/>
      </c>
    </row>
    <row r="8" spans="2:19" ht="125" customHeight="1">
      <c r="B8" s="9"/>
      <c r="C8" s="9"/>
      <c r="D8" s="61"/>
      <c r="E8" s="61"/>
      <c r="F8" s="61"/>
      <c r="G8" s="61"/>
      <c r="H8" s="34"/>
      <c r="I8" s="9"/>
      <c r="J8" s="54"/>
      <c r="K8" s="36"/>
      <c r="L8" s="36"/>
      <c r="M8" s="36"/>
      <c r="N8" s="5" t="str">
        <f>IF(H8="VERY HIGH",R14,
IF(H8="HIGH",R15,
IF(H8="MEDIUM",R16,
IF(H8="LOW",R17,
IF(H8="VERY LOW",R18,"")))))</f>
        <v/>
      </c>
      <c r="O8" s="67"/>
      <c r="P8" s="67"/>
      <c r="R8" t="s">
        <v>83</v>
      </c>
      <c r="S8" t="str">
        <f>IF(K2="VERY HIGH",5,IF(K2="HIGH",4,IF(K2="MODERATE",3,IF(K2="LOW",2,IF(K2="VERY LOW",1,"")))))</f>
        <v/>
      </c>
    </row>
    <row r="9" spans="2:19" ht="125" customHeight="1">
      <c r="B9" s="9"/>
      <c r="C9" s="9"/>
      <c r="D9" s="61"/>
      <c r="E9" s="61"/>
      <c r="F9" s="61"/>
      <c r="G9" s="61"/>
      <c r="H9" s="34"/>
      <c r="I9" s="50" t="str">
        <f>IF(H9="VERY HIGH",R17,
IF(H9="HIGH",R18,
IF(H9="MEDIUM",R19,
IF(H9="LOW",R20,
IF(H9="VERY LOW",R21,"")))))</f>
        <v/>
      </c>
      <c r="J9" s="51"/>
      <c r="K9" s="35"/>
      <c r="L9" s="36"/>
      <c r="M9" s="36"/>
      <c r="N9" s="34"/>
      <c r="O9" s="69"/>
      <c r="P9" s="70"/>
      <c r="R9" t="s">
        <v>84</v>
      </c>
      <c r="S9" t="str">
        <f>IF(L2="VERY HIGH",5,IF(L2="HIGH",4,IF(L2="MODERATE",3,IF(L2="LOW",2,IF(L2="VERY LOW",1,"")))))</f>
        <v/>
      </c>
    </row>
    <row r="10" spans="2:19" ht="125" customHeight="1">
      <c r="B10" s="9"/>
      <c r="C10" s="9"/>
      <c r="D10" s="61"/>
      <c r="E10" s="61"/>
      <c r="F10" s="61"/>
      <c r="G10" s="61"/>
      <c r="H10" s="34"/>
      <c r="I10" s="50" t="str">
        <f>IF(H10="VERY HIGH",R17,
IF(H10="HIGH",R18,
IF(H10="MEDIUM",R19,
IF(H10="LOW",R20,
IF(H10="VERY LOW",R21,"")))))</f>
        <v/>
      </c>
      <c r="J10" s="51"/>
      <c r="K10" s="35"/>
      <c r="L10" s="36"/>
      <c r="M10" s="36"/>
      <c r="N10" s="34"/>
      <c r="O10" s="69"/>
      <c r="P10" s="70"/>
      <c r="R10" t="s">
        <v>85</v>
      </c>
      <c r="S10" t="str">
        <f>IF(M2="VERY HIGH",5,IF(M2="HIGH",4,IF(M2="MODERATE",3,IF(M2="LOW",2,IF(M2="VERY LOW",1,"")))))</f>
        <v/>
      </c>
    </row>
    <row r="11" spans="2:19" ht="125" customHeight="1">
      <c r="B11" s="9"/>
      <c r="C11" s="9"/>
      <c r="D11" s="61"/>
      <c r="E11" s="61"/>
      <c r="F11" s="61"/>
      <c r="G11" s="61"/>
      <c r="H11" s="34"/>
      <c r="I11" s="52"/>
      <c r="J11" s="53"/>
      <c r="K11" s="35"/>
      <c r="L11" s="36"/>
      <c r="M11" s="36"/>
      <c r="N11" s="34"/>
      <c r="O11" s="69"/>
      <c r="P11" s="70"/>
      <c r="R11" t="s">
        <v>86</v>
      </c>
      <c r="S11" t="str">
        <f>IF(N2="VERY HIGH",5,IF(N2="HIGH",4,IF(N2="MODERATE",3,IF(N2="LOW",2,IF(N2="VERY LOW",1,"")))))</f>
        <v/>
      </c>
    </row>
    <row r="12" spans="2:19" ht="125" customHeight="1">
      <c r="B12" s="9"/>
      <c r="C12" s="9"/>
      <c r="D12" s="61"/>
      <c r="E12" s="61"/>
      <c r="F12" s="61"/>
      <c r="G12" s="61"/>
      <c r="H12" s="34"/>
      <c r="I12" s="52"/>
      <c r="J12" s="53"/>
      <c r="K12" s="35"/>
      <c r="L12" s="36"/>
      <c r="M12" s="36"/>
      <c r="N12" s="34"/>
      <c r="O12" s="69"/>
      <c r="P12" s="70"/>
      <c r="R12" t="s">
        <v>87</v>
      </c>
      <c r="S12">
        <f>SUM(S5:S11)</f>
        <v>0</v>
      </c>
    </row>
    <row r="13" spans="2:19" ht="125" customHeight="1">
      <c r="B13" s="9"/>
      <c r="C13" s="9"/>
      <c r="D13" s="61"/>
      <c r="E13" s="61"/>
      <c r="F13" s="61"/>
      <c r="G13" s="61"/>
      <c r="H13" s="34"/>
      <c r="I13" s="52"/>
      <c r="J13" s="53"/>
      <c r="K13" s="35"/>
      <c r="L13" s="36"/>
      <c r="M13" s="36"/>
      <c r="N13" s="34"/>
      <c r="O13" s="69"/>
      <c r="P13" s="70"/>
      <c r="R13" t="s">
        <v>116</v>
      </c>
    </row>
    <row r="14" spans="2:19" ht="125" customHeight="1">
      <c r="B14" s="9"/>
      <c r="C14" s="9"/>
      <c r="D14" s="61"/>
      <c r="E14" s="61"/>
      <c r="F14" s="61"/>
      <c r="G14" s="61"/>
      <c r="H14" s="34"/>
      <c r="I14" s="52"/>
      <c r="J14" s="53"/>
      <c r="K14" s="35"/>
      <c r="L14" s="36"/>
      <c r="M14" s="36"/>
      <c r="N14" s="34"/>
      <c r="O14" s="69"/>
      <c r="P14" s="70"/>
      <c r="R14" s="1" t="str">
        <f>METHODOLOGY!C16</f>
        <v>Immediately elevate to senior leadership, implement active mitigation measures, and monitor continuously with frequent status reviews and trigger tracking.</v>
      </c>
      <c r="S14" s="1"/>
    </row>
    <row r="15" spans="2:19" ht="125" customHeight="1">
      <c r="B15" s="9"/>
      <c r="C15" s="9"/>
      <c r="D15" s="61"/>
      <c r="E15" s="61"/>
      <c r="F15" s="61"/>
      <c r="G15" s="61"/>
      <c r="H15" s="34"/>
      <c r="I15" s="52"/>
      <c r="J15" s="53"/>
      <c r="K15" s="35"/>
      <c r="L15" s="36"/>
      <c r="M15" s="36"/>
      <c r="N15" s="34"/>
      <c r="O15" s="69"/>
      <c r="P15" s="70"/>
      <c r="R15" s="28" t="str">
        <f>METHODOLOGY!C17</f>
        <v>Implement defined mitigation actions, and review regularly with scheduled monitoring and trigger checks.</v>
      </c>
      <c r="S15" s="28"/>
    </row>
    <row r="16" spans="2:19" ht="125" customHeight="1">
      <c r="B16" s="9"/>
      <c r="C16" s="9"/>
      <c r="D16" s="61"/>
      <c r="E16" s="61"/>
      <c r="F16" s="61"/>
      <c r="G16" s="61"/>
      <c r="H16" s="34"/>
      <c r="I16" s="52"/>
      <c r="J16" s="53"/>
      <c r="K16" s="35"/>
      <c r="L16" s="36"/>
      <c r="M16" s="36"/>
      <c r="N16" s="34"/>
      <c r="O16" s="69"/>
      <c r="P16" s="70"/>
      <c r="R16" s="28" t="str">
        <f>METHODOLOGY!C18</f>
        <v>Track through normal project reporting cycles, confirm assumptions periodically, and prepare contingency actions if conditions begin to change.</v>
      </c>
      <c r="S16" s="28"/>
    </row>
    <row r="17" spans="2:19" ht="125" customHeight="1">
      <c r="B17" s="9"/>
      <c r="C17" s="9"/>
      <c r="D17" s="61"/>
      <c r="E17" s="61"/>
      <c r="F17" s="61"/>
      <c r="G17" s="61"/>
      <c r="H17" s="34"/>
      <c r="I17" s="52"/>
      <c r="J17" s="53"/>
      <c r="K17" s="35"/>
      <c r="L17" s="36"/>
      <c r="M17" s="36"/>
      <c r="N17" s="34"/>
      <c r="O17" s="69"/>
      <c r="P17" s="70"/>
      <c r="R17" s="28" t="str">
        <f>METHODOLOGY!C19</f>
        <v>Document and monitor during routine project reviews with no immediate mitigation required.</v>
      </c>
      <c r="S17" s="28"/>
    </row>
    <row r="18" spans="2:19" ht="125" customHeight="1">
      <c r="B18" s="9"/>
      <c r="C18" s="9"/>
      <c r="D18" s="61"/>
      <c r="E18" s="61"/>
      <c r="F18" s="61"/>
      <c r="G18" s="61"/>
      <c r="H18" s="34"/>
      <c r="I18" s="52"/>
      <c r="J18" s="53"/>
      <c r="K18" s="35"/>
      <c r="L18" s="36"/>
      <c r="M18" s="36"/>
      <c r="N18" s="34"/>
      <c r="O18" s="69"/>
      <c r="P18" s="70"/>
      <c r="R18" s="28" t="str">
        <f>METHODOLOGY!C20</f>
        <v>Record for awareness and reassess only if project conditions change or new information emerges.</v>
      </c>
      <c r="S18" s="28"/>
    </row>
    <row r="19" spans="2:19" ht="125" customHeight="1">
      <c r="B19" s="9"/>
      <c r="C19" s="9"/>
      <c r="D19" s="61"/>
      <c r="E19" s="61"/>
      <c r="F19" s="61"/>
      <c r="G19" s="61"/>
      <c r="H19" s="34"/>
      <c r="I19" s="52"/>
      <c r="J19" s="53"/>
      <c r="K19" s="35"/>
      <c r="L19" s="36"/>
      <c r="M19" s="36"/>
      <c r="N19" s="34"/>
      <c r="O19" s="69"/>
      <c r="P19" s="70"/>
    </row>
    <row r="20" spans="2:19" ht="125" customHeight="1">
      <c r="B20" s="9"/>
      <c r="C20" s="9"/>
      <c r="D20" s="61"/>
      <c r="E20" s="61"/>
      <c r="F20" s="61"/>
      <c r="G20" s="61"/>
      <c r="H20" s="34"/>
      <c r="I20" s="52"/>
      <c r="J20" s="53"/>
      <c r="K20" s="35"/>
      <c r="L20" s="36"/>
      <c r="M20" s="36"/>
      <c r="N20" s="34"/>
      <c r="O20" s="69"/>
      <c r="P20" s="70"/>
    </row>
    <row r="21" spans="2:19" ht="68" customHeight="1"/>
    <row r="22" spans="2:19" ht="68" customHeight="1"/>
    <row r="23" spans="2:19" ht="68" customHeight="1"/>
    <row r="24" spans="2:19" ht="68" customHeight="1"/>
    <row r="25" spans="2:19" ht="68" customHeight="1"/>
    <row r="26" spans="2:19" ht="68" customHeight="1"/>
    <row r="27" spans="2:19" ht="68" customHeight="1"/>
    <row r="28" spans="2:19" ht="68" customHeight="1"/>
    <row r="29" spans="2:19" ht="68" customHeight="1"/>
    <row r="30" spans="2:19" ht="68" customHeight="1"/>
    <row r="31" spans="2:19" ht="68" customHeight="1"/>
    <row r="32" spans="2:19" ht="68" customHeight="1"/>
    <row r="33" ht="68" customHeight="1"/>
    <row r="34" ht="68" customHeight="1"/>
    <row r="35" ht="68" customHeight="1"/>
    <row r="36" ht="68" customHeight="1"/>
    <row r="37" ht="68" customHeight="1"/>
    <row r="38" ht="68" customHeight="1"/>
    <row r="39" ht="68" customHeight="1"/>
  </sheetData>
  <mergeCells count="34">
    <mergeCell ref="D19:G19"/>
    <mergeCell ref="O19:P19"/>
    <mergeCell ref="D20:G20"/>
    <mergeCell ref="O20:P20"/>
    <mergeCell ref="D16:G16"/>
    <mergeCell ref="O16:P16"/>
    <mergeCell ref="D17:G17"/>
    <mergeCell ref="O17:P17"/>
    <mergeCell ref="D18:G18"/>
    <mergeCell ref="O18:P18"/>
    <mergeCell ref="D13:G13"/>
    <mergeCell ref="O13:P13"/>
    <mergeCell ref="D14:G14"/>
    <mergeCell ref="O14:P14"/>
    <mergeCell ref="D15:G15"/>
    <mergeCell ref="O15:P15"/>
    <mergeCell ref="D10:G10"/>
    <mergeCell ref="O10:P10"/>
    <mergeCell ref="D11:G11"/>
    <mergeCell ref="O11:P11"/>
    <mergeCell ref="D12:G12"/>
    <mergeCell ref="O12:P12"/>
    <mergeCell ref="D7:G7"/>
    <mergeCell ref="O7:P7"/>
    <mergeCell ref="D8:G8"/>
    <mergeCell ref="O8:P8"/>
    <mergeCell ref="D9:G9"/>
    <mergeCell ref="O9:P9"/>
    <mergeCell ref="D4:G4"/>
    <mergeCell ref="O4:P4"/>
    <mergeCell ref="D5:G5"/>
    <mergeCell ref="O5:P5"/>
    <mergeCell ref="D6:G6"/>
    <mergeCell ref="O6:P6"/>
  </mergeCells>
  <conditionalFormatting sqref="F2">
    <cfRule type="containsText" dxfId="11" priority="11" operator="containsText" text="POSITIVE">
      <formula>NOT(ISERROR(SEARCH("POSITIVE",F2)))</formula>
    </cfRule>
    <cfRule type="containsText" dxfId="10" priority="12" operator="containsText" text="NEGATIVE">
      <formula>NOT(ISERROR(SEARCH("NEGATIVE",F2)))</formula>
    </cfRule>
  </conditionalFormatting>
  <conditionalFormatting sqref="G2">
    <cfRule type="containsText" dxfId="9" priority="7" operator="containsText" text="VERY HIGH">
      <formula>NOT(ISERROR(SEARCH("VERY HIGH",G2)))</formula>
    </cfRule>
  </conditionalFormatting>
  <conditionalFormatting sqref="H5:H20">
    <cfRule type="containsText" dxfId="8" priority="2" operator="containsText" text="HIGH">
      <formula>NOT(ISERROR(SEARCH("HIGH",H5)))</formula>
    </cfRule>
    <cfRule type="containsText" dxfId="7" priority="3" operator="containsText" text="VERY HIGH">
      <formula>NOT(ISERROR(SEARCH("VERY HIGH",H5)))</formula>
    </cfRule>
  </conditionalFormatting>
  <conditionalFormatting sqref="H2:N2">
    <cfRule type="containsText" dxfId="6" priority="1" operator="containsText" text="MODERATE">
      <formula>NOT(ISERROR(SEARCH("MODERATE",H2)))</formula>
    </cfRule>
    <cfRule type="containsText" dxfId="5" priority="4" operator="containsText" text="Very Low">
      <formula>NOT(ISERROR(SEARCH("Very Low",H2)))</formula>
    </cfRule>
    <cfRule type="containsText" dxfId="4" priority="5" operator="containsText" text="High">
      <formula>NOT(ISERROR(SEARCH("High",H2)))</formula>
    </cfRule>
    <cfRule type="containsText" dxfId="3" priority="6" operator="containsText" text="Very High">
      <formula>NOT(ISERROR(SEARCH("Very High",H2)))</formula>
    </cfRule>
  </conditionalFormatting>
  <conditionalFormatting sqref="O2:Q2">
    <cfRule type="containsText" dxfId="2" priority="8" operator="containsText" text="LOW">
      <formula>NOT(ISERROR(SEARCH("LOW",O2)))</formula>
    </cfRule>
    <cfRule type="containsText" dxfId="1" priority="9" operator="containsText" text="MODERATE">
      <formula>NOT(ISERROR(SEARCH("MODERATE",O2)))</formula>
    </cfRule>
    <cfRule type="containsText" dxfId="0" priority="10" operator="containsText" text="HIGh">
      <formula>NOT(ISERROR(SEARCH("HIGh",O2)))</formula>
    </cfRule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xr:uid="{5A44C8D4-26F1-564D-AD91-9C41A6173FE3}">
          <x14:formula1>
            <xm:f>METHODOLOGY!$B$9:$B$13</xm:f>
          </x14:formula1>
          <xm:sqref>H5:H20</xm:sqref>
        </x14:dataValidation>
        <x14:dataValidation type="list" allowBlank="1" showInputMessage="1" showErrorMessage="1" xr:uid="{00BAFAD3-AD76-BC43-8E23-E958BCFD48DD}">
          <x14:formula1>
            <xm:f>METHODOLOGY!$B$83:$B$88</xm:f>
          </x14:formula1>
          <xm:sqref>N2</xm:sqref>
        </x14:dataValidation>
        <x14:dataValidation type="list" allowBlank="1" showInputMessage="1" showErrorMessage="1" xr:uid="{9190A02A-A0CE-D04D-AE84-3BF7A7A7C2DA}">
          <x14:formula1>
            <xm:f>METHODOLOGY!$B$75:$B$80</xm:f>
          </x14:formula1>
          <xm:sqref>M2</xm:sqref>
        </x14:dataValidation>
        <x14:dataValidation type="list" allowBlank="1" showInputMessage="1" showErrorMessage="1" xr:uid="{591B2812-5E78-E84B-9EB7-FA6A1404AFAA}">
          <x14:formula1>
            <xm:f>METHODOLOGY!$B$67:$B$72</xm:f>
          </x14:formula1>
          <xm:sqref>L2</xm:sqref>
        </x14:dataValidation>
        <x14:dataValidation type="list" allowBlank="1" showInputMessage="1" showErrorMessage="1" xr:uid="{B870895C-CFCA-5445-8F7B-934ADCF6B925}">
          <x14:formula1>
            <xm:f>METHODOLOGY!$B$59:$B$64</xm:f>
          </x14:formula1>
          <xm:sqref>K2</xm:sqref>
        </x14:dataValidation>
        <x14:dataValidation type="list" allowBlank="1" showInputMessage="1" showErrorMessage="1" xr:uid="{E06B9F9B-41C9-9845-BBA9-C9824A7D859F}">
          <x14:formula1>
            <xm:f>METHODOLOGY!$B$35:$B$40</xm:f>
          </x14:formula1>
          <xm:sqref>J2</xm:sqref>
        </x14:dataValidation>
        <x14:dataValidation type="list" allowBlank="1" showInputMessage="1" showErrorMessage="1" xr:uid="{3B3A4D1B-0213-7942-BD4D-991ADBD9EFB8}">
          <x14:formula1>
            <xm:f>METHODOLOGY!$B$43:$B$48</xm:f>
          </x14:formula1>
          <xm:sqref>I2</xm:sqref>
        </x14:dataValidation>
        <x14:dataValidation type="list" allowBlank="1" showInputMessage="1" showErrorMessage="1" xr:uid="{B00FFE88-D5B9-694C-AB84-20D764FB8802}">
          <x14:formula1>
            <xm:f>METHODOLOGY!$B$51:$B$56</xm:f>
          </x14:formula1>
          <xm:sqref>H2</xm:sqref>
        </x14:dataValidation>
        <x14:dataValidation type="list" allowBlank="1" showInputMessage="1" showErrorMessage="1" xr:uid="{702E5352-691D-564E-937C-403E0393A849}">
          <x14:formula1>
            <xm:f>METHODOLOGY!$D$43:$D$48</xm:f>
          </x14:formula1>
          <xm:sqref>I3 I21:I1048576</xm:sqref>
        </x14:dataValidation>
        <x14:dataValidation type="list" allowBlank="1" showInputMessage="1" showErrorMessage="1" xr:uid="{00758EA1-1083-E948-92E0-C9D0491647AC}">
          <x14:formula1>
            <xm:f>METHODOLOGY!$D$51:$D$56</xm:f>
          </x14:formula1>
          <xm:sqref>H3 H21:H1048576</xm:sqref>
        </x14:dataValidation>
        <x14:dataValidation type="list" allowBlank="1" showInputMessage="1" showErrorMessage="1" xr:uid="{44338B68-CC19-8A4A-8C41-FCD61CC6AD70}">
          <x14:formula1>
            <xm:f>METHODOLOGY!$B$31:$B$32</xm:f>
          </x14:formula1>
          <xm:sqref>F2:F3 F21:F1048576</xm:sqref>
        </x14:dataValidation>
        <x14:dataValidation type="list" allowBlank="1" showInputMessage="1" showErrorMessage="1" xr:uid="{40C7EB4A-6B30-7549-BEF3-DDBF54326266}">
          <x14:formula1>
            <xm:f>METHODOLOGY!$D$9:$D$13</xm:f>
          </x14:formula1>
          <xm:sqref>G72:G1048576 G2:G3</xm:sqref>
        </x14:dataValidation>
        <x14:dataValidation type="list" allowBlank="1" showInputMessage="1" showErrorMessage="1" xr:uid="{A4531349-4D61-C741-A4E1-FC60038BA6E5}">
          <x14:formula1>
            <xm:f>METHODOLOGY!$B$23:$B$28</xm:f>
          </x14:formula1>
          <xm:sqref>E2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32</vt:i4>
      </vt:variant>
    </vt:vector>
  </HeadingPairs>
  <TitlesOfParts>
    <vt:vector size="32" baseType="lpstr">
      <vt:lpstr>METHODOLOGY</vt:lpstr>
      <vt:lpstr>RISK REGISTER</vt:lpstr>
      <vt:lpstr>Risk 1</vt:lpstr>
      <vt:lpstr>Risk 2</vt:lpstr>
      <vt:lpstr>Risk 3</vt:lpstr>
      <vt:lpstr>Risk 4</vt:lpstr>
      <vt:lpstr>Risk 5</vt:lpstr>
      <vt:lpstr>Risk 6</vt:lpstr>
      <vt:lpstr>Risk 7</vt:lpstr>
      <vt:lpstr>Risk 8</vt:lpstr>
      <vt:lpstr>Risk 9</vt:lpstr>
      <vt:lpstr>Risk 10</vt:lpstr>
      <vt:lpstr>Risk 11</vt:lpstr>
      <vt:lpstr>Risk 12</vt:lpstr>
      <vt:lpstr>Risk 13</vt:lpstr>
      <vt:lpstr>Risk 14</vt:lpstr>
      <vt:lpstr>Risk 15</vt:lpstr>
      <vt:lpstr>Risk 16</vt:lpstr>
      <vt:lpstr>Risk 17</vt:lpstr>
      <vt:lpstr>Risk 18</vt:lpstr>
      <vt:lpstr>Risk 19</vt:lpstr>
      <vt:lpstr>Risk 20</vt:lpstr>
      <vt:lpstr>Risk 21</vt:lpstr>
      <vt:lpstr>Risk 22</vt:lpstr>
      <vt:lpstr>Risk 23</vt:lpstr>
      <vt:lpstr>Risk 24</vt:lpstr>
      <vt:lpstr>Risk 25</vt:lpstr>
      <vt:lpstr>Risk 26</vt:lpstr>
      <vt:lpstr>Risk 27</vt:lpstr>
      <vt:lpstr>Risk 28</vt:lpstr>
      <vt:lpstr>Risk 29</vt:lpstr>
      <vt:lpstr>Risk 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Kinder</dc:creator>
  <cp:lastModifiedBy>Scott Kinder</cp:lastModifiedBy>
  <dcterms:created xsi:type="dcterms:W3CDTF">2026-03-06T21:31:35Z</dcterms:created>
  <dcterms:modified xsi:type="dcterms:W3CDTF">2026-04-08T16:24:38Z</dcterms:modified>
</cp:coreProperties>
</file>